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rvizi Demografici e alla persona\Uff Anagrafe\Edda\elettorale\elezioni\2024\elezioni esiti\"/>
    </mc:Choice>
  </mc:AlternateContent>
  <xr:revisionPtr revIDLastSave="0" documentId="8_{90032897-399D-43FC-A838-F286F55FBDFB}" xr6:coauthVersionLast="47" xr6:coauthVersionMax="47" xr10:uidLastSave="{00000000-0000-0000-0000-000000000000}"/>
  <bookViews>
    <workbookView xWindow="-120" yWindow="-120" windowWidth="29040" windowHeight="15720" xr2:uid="{ACC491A7-B044-4F19-A998-89239D63C9F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K18" i="1" s="1"/>
  <c r="D21" i="1"/>
  <c r="E19" i="1" s="1"/>
  <c r="N19" i="1"/>
  <c r="N18" i="1"/>
  <c r="L17" i="1"/>
  <c r="M13" i="1" s="1"/>
  <c r="J17" i="1"/>
  <c r="K17" i="1" s="1"/>
  <c r="H17" i="1"/>
  <c r="I15" i="1" s="1"/>
  <c r="F17" i="1"/>
  <c r="G15" i="1" s="1"/>
  <c r="D17" i="1"/>
  <c r="E17" i="1" s="1"/>
  <c r="N15" i="1"/>
  <c r="K15" i="1"/>
  <c r="E15" i="1"/>
  <c r="N14" i="1"/>
  <c r="M14" i="1"/>
  <c r="I14" i="1"/>
  <c r="E14" i="1"/>
  <c r="N13" i="1"/>
  <c r="K13" i="1"/>
  <c r="I13" i="1"/>
  <c r="E13" i="1"/>
  <c r="N12" i="1"/>
  <c r="N17" i="1" s="1"/>
  <c r="K12" i="1"/>
  <c r="I12" i="1"/>
  <c r="E12" i="1"/>
  <c r="L8" i="1"/>
  <c r="J8" i="1"/>
  <c r="H8" i="1"/>
  <c r="F8" i="1"/>
  <c r="D8" i="1"/>
  <c r="N7" i="1"/>
  <c r="N6" i="1"/>
  <c r="N8" i="1" s="1"/>
  <c r="O12" i="1" l="1"/>
  <c r="O15" i="1"/>
  <c r="O14" i="1"/>
  <c r="O13" i="1"/>
  <c r="G12" i="1"/>
  <c r="E21" i="1"/>
  <c r="K21" i="1"/>
  <c r="G13" i="1"/>
  <c r="K19" i="1"/>
  <c r="F21" i="1"/>
  <c r="L21" i="1"/>
  <c r="M15" i="1"/>
  <c r="G14" i="1"/>
  <c r="M17" i="1"/>
  <c r="M12" i="1"/>
  <c r="E18" i="1"/>
  <c r="H21" i="1"/>
  <c r="K14" i="1"/>
  <c r="G18" i="1" l="1"/>
  <c r="G21" i="1"/>
  <c r="G19" i="1"/>
  <c r="N21" i="1"/>
  <c r="I21" i="1"/>
  <c r="I18" i="1"/>
  <c r="I17" i="1"/>
  <c r="I19" i="1"/>
  <c r="M21" i="1"/>
  <c r="M19" i="1"/>
  <c r="M18" i="1"/>
  <c r="G17" i="1"/>
  <c r="O21" i="1" l="1"/>
  <c r="O19" i="1"/>
  <c r="O18" i="1"/>
  <c r="O17" i="1"/>
</calcChain>
</file>

<file path=xl/sharedStrings.xml><?xml version="1.0" encoding="utf-8"?>
<sst xmlns="http://schemas.openxmlformats.org/spreadsheetml/2006/main" count="39" uniqueCount="22">
  <si>
    <t>Comune di Tavazzano con Villavesco</t>
  </si>
  <si>
    <t>Provincia di Lodi</t>
  </si>
  <si>
    <t>Elettori iscritti</t>
  </si>
  <si>
    <t>Sezione 1</t>
  </si>
  <si>
    <t>Sezione 2</t>
  </si>
  <si>
    <t>Sezione 3</t>
  </si>
  <si>
    <t>Sezione 4</t>
  </si>
  <si>
    <t>Sezione 5</t>
  </si>
  <si>
    <t>Totale</t>
  </si>
  <si>
    <t>Maschi</t>
  </si>
  <si>
    <t>Femmine</t>
  </si>
  <si>
    <t>Candidati alla carica di Sindaco</t>
  </si>
  <si>
    <t>voti</t>
  </si>
  <si>
    <t>%</t>
  </si>
  <si>
    <t>Giuseppe Russo</t>
  </si>
  <si>
    <t>Gianfranco Roncari</t>
  </si>
  <si>
    <t>Francesco Maria Filipazzi</t>
  </si>
  <si>
    <t>Francesco Morosini</t>
  </si>
  <si>
    <t>Voti validi</t>
  </si>
  <si>
    <t>Schede bianche</t>
  </si>
  <si>
    <t>Schede nulle e contestate</t>
  </si>
  <si>
    <t>Totale votanti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</si>
</sst>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8" tint="-0.499984740745262"/>
      <name val="Tahoma"/>
      <family val="2"/>
    </font>
    <font>
      <sz val="8"/>
      <color indexed="55"/>
      <name val="Tahoma"/>
      <family val="2"/>
    </font>
    <font>
      <sz val="8"/>
      <color indexed="49"/>
      <name val="Tahoma"/>
      <family val="2"/>
    </font>
    <font>
      <b/>
      <sz val="8"/>
      <color indexed="55"/>
      <name val="Tahoma"/>
      <family val="2"/>
    </font>
    <font>
      <b/>
      <sz val="14"/>
      <color indexed="55"/>
      <name val="Tahoma"/>
      <family val="2"/>
    </font>
    <font>
      <sz val="14"/>
      <color indexed="55"/>
      <name val="Tahoma"/>
      <family val="2"/>
    </font>
    <font>
      <sz val="8"/>
      <color indexed="23"/>
      <name val="Tahoma"/>
      <family val="2"/>
    </font>
    <font>
      <b/>
      <sz val="8"/>
      <color indexed="9"/>
      <name val="Tahoma"/>
      <family val="2"/>
    </font>
    <font>
      <b/>
      <sz val="8"/>
      <color indexed="23"/>
      <name val="Tahoma"/>
      <family val="2"/>
    </font>
    <font>
      <b/>
      <sz val="7"/>
      <color indexed="9"/>
      <name val="Tahoma"/>
      <family val="2"/>
    </font>
    <font>
      <b/>
      <sz val="8"/>
      <color theme="8" tint="-0.499984740745262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8"/>
      <color indexed="56"/>
      <name val="Tahoma"/>
      <family val="2"/>
    </font>
    <font>
      <b/>
      <sz val="6"/>
      <color indexed="23"/>
      <name val="Tahoma"/>
      <family val="2"/>
    </font>
    <font>
      <b/>
      <sz val="6"/>
      <color indexed="55"/>
      <name val="Tahoma"/>
      <family val="2"/>
    </font>
    <font>
      <b/>
      <sz val="8"/>
      <name val="Tahoma"/>
      <family val="2"/>
    </font>
    <font>
      <b/>
      <sz val="6"/>
      <name val="Tahoma"/>
      <family val="2"/>
    </font>
    <font>
      <b/>
      <sz val="6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3" fillId="2" borderId="0" xfId="0" applyFont="1" applyFill="1"/>
    <xf numFmtId="0" fontId="5" fillId="2" borderId="0" xfId="0" applyFont="1" applyFill="1"/>
    <xf numFmtId="0" fontId="8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Continuous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Continuous"/>
    </xf>
    <xf numFmtId="0" fontId="9" fillId="3" borderId="12" xfId="0" applyFont="1" applyFill="1" applyBorder="1" applyAlignment="1">
      <alignment horizontal="centerContinuous"/>
    </xf>
    <xf numFmtId="0" fontId="9" fillId="3" borderId="13" xfId="0" applyFont="1" applyFill="1" applyBorder="1" applyAlignment="1">
      <alignment horizontal="centerContinuous"/>
    </xf>
    <xf numFmtId="0" fontId="9" fillId="3" borderId="14" xfId="0" applyFont="1" applyFill="1" applyBorder="1" applyAlignment="1">
      <alignment horizontal="centerContinuous"/>
    </xf>
    <xf numFmtId="0" fontId="11" fillId="3" borderId="0" xfId="0" applyFont="1" applyFill="1" applyAlignment="1">
      <alignment horizontal="centerContinuous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2" fillId="2" borderId="0" xfId="0" applyFont="1" applyFill="1" applyAlignment="1">
      <alignment horizontal="centerContinuous"/>
    </xf>
    <xf numFmtId="0" fontId="13" fillId="2" borderId="19" xfId="0" applyFont="1" applyFill="1" applyBorder="1" applyProtection="1">
      <protection locked="0"/>
    </xf>
    <xf numFmtId="10" fontId="14" fillId="2" borderId="20" xfId="1" applyNumberFormat="1" applyFont="1" applyFill="1" applyBorder="1"/>
    <xf numFmtId="0" fontId="13" fillId="2" borderId="21" xfId="0" applyFont="1" applyFill="1" applyBorder="1" applyProtection="1">
      <protection locked="0"/>
    </xf>
    <xf numFmtId="0" fontId="15" fillId="2" borderId="21" xfId="0" applyFont="1" applyFill="1" applyBorder="1"/>
    <xf numFmtId="10" fontId="16" fillId="2" borderId="19" xfId="1" applyNumberFormat="1" applyFont="1" applyFill="1" applyBorder="1"/>
    <xf numFmtId="0" fontId="13" fillId="2" borderId="8" xfId="0" applyFont="1" applyFill="1" applyBorder="1" applyProtection="1">
      <protection locked="0"/>
    </xf>
    <xf numFmtId="10" fontId="14" fillId="2" borderId="9" xfId="1" applyNumberFormat="1" applyFont="1" applyFill="1" applyBorder="1"/>
    <xf numFmtId="0" fontId="13" fillId="2" borderId="10" xfId="0" applyFont="1" applyFill="1" applyBorder="1" applyProtection="1">
      <protection locked="0"/>
    </xf>
    <xf numFmtId="0" fontId="15" fillId="2" borderId="10" xfId="0" applyFont="1" applyFill="1" applyBorder="1"/>
    <xf numFmtId="10" fontId="16" fillId="2" borderId="8" xfId="1" applyNumberFormat="1" applyFont="1" applyFill="1" applyBorder="1"/>
    <xf numFmtId="0" fontId="13" fillId="2" borderId="0" xfId="0" applyFont="1" applyFill="1"/>
    <xf numFmtId="10" fontId="14" fillId="2" borderId="0" xfId="1" applyNumberFormat="1" applyFont="1" applyFill="1" applyBorder="1"/>
    <xf numFmtId="0" fontId="15" fillId="2" borderId="0" xfId="0" applyFont="1" applyFill="1"/>
    <xf numFmtId="10" fontId="16" fillId="2" borderId="0" xfId="1" applyNumberFormat="1" applyFont="1" applyFill="1" applyBorder="1"/>
    <xf numFmtId="0" fontId="13" fillId="2" borderId="8" xfId="0" applyFont="1" applyFill="1" applyBorder="1"/>
    <xf numFmtId="10" fontId="14" fillId="2" borderId="9" xfId="1" applyNumberFormat="1" applyFont="1" applyFill="1" applyBorder="1" applyProtection="1"/>
    <xf numFmtId="0" fontId="13" fillId="2" borderId="10" xfId="0" applyFont="1" applyFill="1" applyBorder="1"/>
    <xf numFmtId="10" fontId="16" fillId="2" borderId="8" xfId="1" applyNumberFormat="1" applyFont="1" applyFill="1" applyBorder="1" applyProtection="1"/>
    <xf numFmtId="0" fontId="14" fillId="2" borderId="0" xfId="0" applyFont="1" applyFill="1"/>
    <xf numFmtId="0" fontId="17" fillId="2" borderId="0" xfId="0" applyFont="1" applyFill="1"/>
    <xf numFmtId="0" fontId="18" fillId="3" borderId="8" xfId="0" applyFont="1" applyFill="1" applyBorder="1"/>
    <xf numFmtId="10" fontId="19" fillId="3" borderId="9" xfId="1" applyNumberFormat="1" applyFont="1" applyFill="1" applyBorder="1"/>
    <xf numFmtId="0" fontId="18" fillId="3" borderId="10" xfId="0" applyFont="1" applyFill="1" applyBorder="1"/>
    <xf numFmtId="0" fontId="9" fillId="3" borderId="10" xfId="0" applyFont="1" applyFill="1" applyBorder="1"/>
    <xf numFmtId="10" fontId="20" fillId="3" borderId="8" xfId="1" applyNumberFormat="1" applyFont="1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552450</xdr:colOff>
      <xdr:row>3</xdr:row>
      <xdr:rowOff>152400</xdr:rowOff>
    </xdr:to>
    <xdr:pic>
      <xdr:nvPicPr>
        <xdr:cNvPr id="2" name="Picture 1" descr="C:\Documents and Settings\Demografico01\Documenti\urpintranet\images\stemma_colmin.jpg">
          <a:extLst>
            <a:ext uri="{FF2B5EF4-FFF2-40B4-BE49-F238E27FC236}">
              <a16:creationId xmlns:a16="http://schemas.microsoft.com/office/drawing/2014/main" id="{5D6150BE-1198-4555-BFBF-D7CA6A80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5238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63717-98C5-48B8-AF5A-C390D4A0BF3A}">
  <dimension ref="A1:O21"/>
  <sheetViews>
    <sheetView tabSelected="1" workbookViewId="0">
      <selection activeCell="I9" sqref="I9"/>
    </sheetView>
  </sheetViews>
  <sheetFormatPr defaultRowHeight="15" x14ac:dyDescent="0.25"/>
  <sheetData>
    <row r="1" spans="1:15" ht="19.5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2"/>
      <c r="M1" s="2"/>
      <c r="N1" s="4"/>
      <c r="O1" s="4"/>
    </row>
    <row r="2" spans="1:15" ht="18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  <c r="O2" s="5"/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</row>
    <row r="4" spans="1:1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</row>
    <row r="5" spans="1:15" ht="15.75" thickBot="1" x14ac:dyDescent="0.3">
      <c r="A5" s="9" t="s">
        <v>2</v>
      </c>
      <c r="B5" s="9"/>
      <c r="C5" s="9"/>
      <c r="D5" s="10" t="s">
        <v>3</v>
      </c>
      <c r="E5" s="11"/>
      <c r="F5" s="12" t="s">
        <v>4</v>
      </c>
      <c r="G5" s="11"/>
      <c r="H5" s="12" t="s">
        <v>5</v>
      </c>
      <c r="I5" s="11"/>
      <c r="J5" s="12" t="s">
        <v>6</v>
      </c>
      <c r="K5" s="11"/>
      <c r="L5" s="12" t="s">
        <v>7</v>
      </c>
      <c r="M5" s="11"/>
      <c r="N5" s="12" t="s">
        <v>8</v>
      </c>
      <c r="O5" s="10"/>
    </row>
    <row r="6" spans="1:15" x14ac:dyDescent="0.25">
      <c r="A6" s="13" t="s">
        <v>9</v>
      </c>
      <c r="B6" s="13"/>
      <c r="C6" s="13"/>
      <c r="D6" s="14">
        <v>458</v>
      </c>
      <c r="E6" s="15"/>
      <c r="F6" s="16">
        <v>456</v>
      </c>
      <c r="G6" s="15"/>
      <c r="H6" s="16">
        <v>427</v>
      </c>
      <c r="I6" s="15"/>
      <c r="J6" s="16">
        <v>570</v>
      </c>
      <c r="K6" s="15"/>
      <c r="L6" s="16">
        <v>424</v>
      </c>
      <c r="M6" s="15"/>
      <c r="N6" s="17">
        <f>SUM(D6:L6)</f>
        <v>2335</v>
      </c>
      <c r="O6" s="18"/>
    </row>
    <row r="7" spans="1:15" x14ac:dyDescent="0.25">
      <c r="A7" s="13" t="s">
        <v>10</v>
      </c>
      <c r="B7" s="13"/>
      <c r="C7" s="13"/>
      <c r="D7" s="14">
        <v>466</v>
      </c>
      <c r="E7" s="15"/>
      <c r="F7" s="16">
        <v>464</v>
      </c>
      <c r="G7" s="15"/>
      <c r="H7" s="16">
        <v>446</v>
      </c>
      <c r="I7" s="15"/>
      <c r="J7" s="16">
        <v>543</v>
      </c>
      <c r="K7" s="15"/>
      <c r="L7" s="16">
        <v>467</v>
      </c>
      <c r="M7" s="15"/>
      <c r="N7" s="17">
        <f>SUM(D7:L7)</f>
        <v>2386</v>
      </c>
      <c r="O7" s="18"/>
    </row>
    <row r="8" spans="1:15" x14ac:dyDescent="0.25">
      <c r="A8" s="13" t="s">
        <v>8</v>
      </c>
      <c r="B8" s="13"/>
      <c r="C8" s="13"/>
      <c r="D8" s="19">
        <f>D6+D7</f>
        <v>924</v>
      </c>
      <c r="E8" s="20"/>
      <c r="F8" s="21">
        <f>F6+F7</f>
        <v>920</v>
      </c>
      <c r="G8" s="20"/>
      <c r="H8" s="21">
        <f>H6+H7</f>
        <v>873</v>
      </c>
      <c r="I8" s="20"/>
      <c r="J8" s="21">
        <f>J6+J7</f>
        <v>1113</v>
      </c>
      <c r="K8" s="20"/>
      <c r="L8" s="21">
        <f>L6+L7</f>
        <v>891</v>
      </c>
      <c r="M8" s="20"/>
      <c r="N8" s="21">
        <f>N6+N7</f>
        <v>4721</v>
      </c>
      <c r="O8" s="19"/>
    </row>
    <row r="9" spans="1:1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</row>
    <row r="10" spans="1:15" x14ac:dyDescent="0.25">
      <c r="A10" s="7"/>
      <c r="B10" s="7"/>
      <c r="C10" s="7"/>
      <c r="D10" s="22" t="s">
        <v>3</v>
      </c>
      <c r="E10" s="23"/>
      <c r="F10" s="24" t="s">
        <v>4</v>
      </c>
      <c r="G10" s="23"/>
      <c r="H10" s="24" t="s">
        <v>5</v>
      </c>
      <c r="I10" s="23"/>
      <c r="J10" s="24" t="s">
        <v>6</v>
      </c>
      <c r="K10" s="23"/>
      <c r="L10" s="24" t="s">
        <v>7</v>
      </c>
      <c r="M10" s="23"/>
      <c r="N10" s="24" t="s">
        <v>8</v>
      </c>
      <c r="O10" s="25"/>
    </row>
    <row r="11" spans="1:15" ht="15.75" thickBot="1" x14ac:dyDescent="0.3">
      <c r="A11" s="26" t="s">
        <v>11</v>
      </c>
      <c r="B11" s="26"/>
      <c r="C11" s="26"/>
      <c r="D11" s="27" t="s">
        <v>12</v>
      </c>
      <c r="E11" s="28" t="s">
        <v>13</v>
      </c>
      <c r="F11" s="29" t="s">
        <v>12</v>
      </c>
      <c r="G11" s="28" t="s">
        <v>13</v>
      </c>
      <c r="H11" s="29" t="s">
        <v>12</v>
      </c>
      <c r="I11" s="28" t="s">
        <v>13</v>
      </c>
      <c r="J11" s="29" t="s">
        <v>12</v>
      </c>
      <c r="K11" s="28" t="s">
        <v>13</v>
      </c>
      <c r="L11" s="29" t="s">
        <v>12</v>
      </c>
      <c r="M11" s="28" t="s">
        <v>13</v>
      </c>
      <c r="N11" s="29" t="s">
        <v>12</v>
      </c>
      <c r="O11" s="30" t="s">
        <v>13</v>
      </c>
    </row>
    <row r="12" spans="1:15" x14ac:dyDescent="0.25">
      <c r="A12" s="31" t="s">
        <v>14</v>
      </c>
      <c r="B12" s="31"/>
      <c r="C12" s="31"/>
      <c r="D12" s="32">
        <v>125</v>
      </c>
      <c r="E12" s="33">
        <f>D12/$D$17</f>
        <v>0.21929824561403508</v>
      </c>
      <c r="F12" s="34">
        <v>151</v>
      </c>
      <c r="G12" s="33">
        <f>F12/$F$17</f>
        <v>0.25124792013311148</v>
      </c>
      <c r="H12" s="34">
        <v>169</v>
      </c>
      <c r="I12" s="33">
        <f>H12/$H$17</f>
        <v>0.28499156829679595</v>
      </c>
      <c r="J12" s="34">
        <v>159</v>
      </c>
      <c r="K12" s="33">
        <f>J12/$J$17</f>
        <v>0.31237721021611004</v>
      </c>
      <c r="L12" s="34">
        <v>161</v>
      </c>
      <c r="M12" s="33">
        <f>L12/$L$17</f>
        <v>0.30550284629981023</v>
      </c>
      <c r="N12" s="35">
        <f>SUM(D12+F12+H12+J12+L12)</f>
        <v>765</v>
      </c>
      <c r="O12" s="36">
        <f>N12/$N$17</f>
        <v>0.27321428571428569</v>
      </c>
    </row>
    <row r="13" spans="1:15" x14ac:dyDescent="0.25">
      <c r="A13" s="31" t="s">
        <v>15</v>
      </c>
      <c r="B13" s="31"/>
      <c r="C13" s="31"/>
      <c r="D13" s="37">
        <v>157</v>
      </c>
      <c r="E13" s="38">
        <f>D13/$D$17</f>
        <v>0.27543859649122809</v>
      </c>
      <c r="F13" s="39">
        <v>123</v>
      </c>
      <c r="G13" s="38">
        <f>F13/$F$17</f>
        <v>0.20465890183028287</v>
      </c>
      <c r="H13" s="39">
        <v>147</v>
      </c>
      <c r="I13" s="38">
        <f>H13/$H$17</f>
        <v>0.2478920741989882</v>
      </c>
      <c r="J13" s="39">
        <v>104</v>
      </c>
      <c r="K13" s="38">
        <f>J13/$J$17</f>
        <v>0.20432220039292731</v>
      </c>
      <c r="L13" s="39">
        <v>103</v>
      </c>
      <c r="M13" s="38">
        <f>L13/$L$17</f>
        <v>0.1954459203036053</v>
      </c>
      <c r="N13" s="40">
        <f>SUM(D13+F13+H13+J13+L13)</f>
        <v>634</v>
      </c>
      <c r="O13" s="41">
        <f>N13/$N$17</f>
        <v>0.22642857142857142</v>
      </c>
    </row>
    <row r="14" spans="1:15" x14ac:dyDescent="0.25">
      <c r="A14" s="31" t="s">
        <v>16</v>
      </c>
      <c r="B14" s="31"/>
      <c r="C14" s="31"/>
      <c r="D14" s="37">
        <v>123</v>
      </c>
      <c r="E14" s="38">
        <f>D14/$D$17</f>
        <v>0.21578947368421053</v>
      </c>
      <c r="F14" s="39">
        <v>134</v>
      </c>
      <c r="G14" s="38">
        <f>F14/$F$17</f>
        <v>0.22296173044925124</v>
      </c>
      <c r="H14" s="39">
        <v>120</v>
      </c>
      <c r="I14" s="38">
        <f>H14/$H$17</f>
        <v>0.20236087689713322</v>
      </c>
      <c r="J14" s="39">
        <v>120</v>
      </c>
      <c r="K14" s="38">
        <f>J14/$H$17</f>
        <v>0.20236087689713322</v>
      </c>
      <c r="L14" s="39">
        <v>161</v>
      </c>
      <c r="M14" s="38">
        <f>L14/$H$17</f>
        <v>0.27150084317032042</v>
      </c>
      <c r="N14" s="40">
        <f>SUM(D14+F14+H14+J14+L14)</f>
        <v>658</v>
      </c>
      <c r="O14" s="41">
        <f>N14/$N$17</f>
        <v>0.23499999999999999</v>
      </c>
    </row>
    <row r="15" spans="1:15" x14ac:dyDescent="0.25">
      <c r="A15" s="31" t="s">
        <v>17</v>
      </c>
      <c r="B15" s="31"/>
      <c r="C15" s="31"/>
      <c r="D15" s="37">
        <v>165</v>
      </c>
      <c r="E15" s="38">
        <f>D15/$D$17</f>
        <v>0.28947368421052633</v>
      </c>
      <c r="F15" s="39">
        <v>193</v>
      </c>
      <c r="G15" s="38">
        <f>F15/$F$17</f>
        <v>0.3211314475873544</v>
      </c>
      <c r="H15" s="39">
        <v>157</v>
      </c>
      <c r="I15" s="38">
        <f>H15/$H$17</f>
        <v>0.26475548060708265</v>
      </c>
      <c r="J15" s="39">
        <v>126</v>
      </c>
      <c r="K15" s="38">
        <f>J15/$J$17</f>
        <v>0.2475442043222004</v>
      </c>
      <c r="L15" s="39">
        <v>102</v>
      </c>
      <c r="M15" s="38">
        <f>L15/$L$17</f>
        <v>0.19354838709677419</v>
      </c>
      <c r="N15" s="40">
        <f>SUM(D15+F15+H15+J15+L15)</f>
        <v>743</v>
      </c>
      <c r="O15" s="41">
        <f>N15/$N$17</f>
        <v>0.26535714285714285</v>
      </c>
    </row>
    <row r="16" spans="1:15" x14ac:dyDescent="0.25">
      <c r="A16" s="7"/>
      <c r="B16" s="7"/>
      <c r="C16" s="7"/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4"/>
      <c r="O16" s="45"/>
    </row>
    <row r="17" spans="1:15" x14ac:dyDescent="0.25">
      <c r="A17" s="13" t="s">
        <v>18</v>
      </c>
      <c r="B17" s="13"/>
      <c r="C17" s="13"/>
      <c r="D17" s="46">
        <f>SUM(D12:D15)</f>
        <v>570</v>
      </c>
      <c r="E17" s="47">
        <f>D17/D21</f>
        <v>0.96610169491525422</v>
      </c>
      <c r="F17" s="48">
        <f>SUM(F12:F15)</f>
        <v>601</v>
      </c>
      <c r="G17" s="47">
        <f>F17/F21</f>
        <v>0.96779388083735907</v>
      </c>
      <c r="H17" s="48">
        <f>SUM(H12:H15)</f>
        <v>593</v>
      </c>
      <c r="I17" s="47">
        <f>H17/H21</f>
        <v>0.97054009819967269</v>
      </c>
      <c r="J17" s="48">
        <f>SUM(J12:J15)</f>
        <v>509</v>
      </c>
      <c r="K17" s="47">
        <f>J17/J21</f>
        <v>0.96037735849056605</v>
      </c>
      <c r="L17" s="48">
        <f>SUM(L12:L15)</f>
        <v>527</v>
      </c>
      <c r="M17" s="47">
        <f>L17/L21</f>
        <v>0.94954954954954951</v>
      </c>
      <c r="N17" s="40">
        <f>SUM(N12:N15)</f>
        <v>2800</v>
      </c>
      <c r="O17" s="49">
        <f>N17/N21</f>
        <v>0.96319229446164434</v>
      </c>
    </row>
    <row r="18" spans="1:15" x14ac:dyDescent="0.25">
      <c r="A18" s="13" t="s">
        <v>19</v>
      </c>
      <c r="B18" s="13"/>
      <c r="C18" s="13"/>
      <c r="D18" s="37">
        <v>1</v>
      </c>
      <c r="E18" s="38">
        <f>D18/D21</f>
        <v>1.6949152542372881E-3</v>
      </c>
      <c r="F18" s="39">
        <v>9</v>
      </c>
      <c r="G18" s="38">
        <f>F18/F21</f>
        <v>1.4492753623188406E-2</v>
      </c>
      <c r="H18" s="39">
        <v>8</v>
      </c>
      <c r="I18" s="38">
        <f>H18/H21</f>
        <v>1.3093289689034371E-2</v>
      </c>
      <c r="J18" s="39">
        <v>10</v>
      </c>
      <c r="K18" s="38">
        <f>J18/J21</f>
        <v>1.8867924528301886E-2</v>
      </c>
      <c r="L18" s="39">
        <v>12</v>
      </c>
      <c r="M18" s="38">
        <f>L18/L21</f>
        <v>2.1621621621621623E-2</v>
      </c>
      <c r="N18" s="40">
        <f>D18+F18+H18+J18+L18</f>
        <v>40</v>
      </c>
      <c r="O18" s="41">
        <f>N18/N21</f>
        <v>1.3759889920880633E-2</v>
      </c>
    </row>
    <row r="19" spans="1:15" x14ac:dyDescent="0.25">
      <c r="A19" s="13" t="s">
        <v>20</v>
      </c>
      <c r="B19" s="13"/>
      <c r="C19" s="13"/>
      <c r="D19" s="37">
        <v>19</v>
      </c>
      <c r="E19" s="38">
        <f>D19/D21</f>
        <v>3.2203389830508473E-2</v>
      </c>
      <c r="F19" s="39">
        <v>11</v>
      </c>
      <c r="G19" s="38">
        <f>F19/F21</f>
        <v>1.7713365539452495E-2</v>
      </c>
      <c r="H19" s="39">
        <v>10</v>
      </c>
      <c r="I19" s="38">
        <f>H19/H21</f>
        <v>1.6366612111292964E-2</v>
      </c>
      <c r="J19" s="39">
        <v>11</v>
      </c>
      <c r="K19" s="38">
        <f>J19/J21</f>
        <v>2.0754716981132074E-2</v>
      </c>
      <c r="L19" s="39">
        <v>16</v>
      </c>
      <c r="M19" s="38">
        <f>L19/L21</f>
        <v>2.8828828828828829E-2</v>
      </c>
      <c r="N19" s="40">
        <f>D19+F19+H19+J19+L19</f>
        <v>67</v>
      </c>
      <c r="O19" s="41">
        <f>N19/N21</f>
        <v>2.304781561747506E-2</v>
      </c>
    </row>
    <row r="20" spans="1:15" x14ac:dyDescent="0.25">
      <c r="A20" s="7"/>
      <c r="B20" s="7"/>
      <c r="C20" s="7"/>
      <c r="D20" s="42"/>
      <c r="E20" s="50"/>
      <c r="F20" s="42"/>
      <c r="G20" s="50"/>
      <c r="H20" s="42"/>
      <c r="I20" s="50"/>
      <c r="J20" s="42"/>
      <c r="K20" s="50"/>
      <c r="L20" s="42"/>
      <c r="M20" s="50"/>
      <c r="N20" s="8"/>
      <c r="O20" s="51"/>
    </row>
    <row r="21" spans="1:15" x14ac:dyDescent="0.25">
      <c r="A21" s="31" t="s">
        <v>21</v>
      </c>
      <c r="B21" s="31"/>
      <c r="C21" s="31"/>
      <c r="D21" s="52">
        <f>SUM(D17:D19)</f>
        <v>590</v>
      </c>
      <c r="E21" s="53">
        <f>D21/D8</f>
        <v>0.6385281385281385</v>
      </c>
      <c r="F21" s="54">
        <f>SUM(F17:F19)</f>
        <v>621</v>
      </c>
      <c r="G21" s="53">
        <f>F21/F8</f>
        <v>0.67500000000000004</v>
      </c>
      <c r="H21" s="54">
        <f>SUM(H17:H19)</f>
        <v>611</v>
      </c>
      <c r="I21" s="53">
        <f>H21/H8</f>
        <v>0.69988545246277201</v>
      </c>
      <c r="J21" s="54">
        <f>SUM(J17:J19)</f>
        <v>530</v>
      </c>
      <c r="K21" s="53">
        <f>J21/J8</f>
        <v>0.47619047619047616</v>
      </c>
      <c r="L21" s="54">
        <f>SUM(L17:L19)</f>
        <v>555</v>
      </c>
      <c r="M21" s="53">
        <f>L21/L8</f>
        <v>0.62289562289562295</v>
      </c>
      <c r="N21" s="55">
        <f>D21+F21+H21+J21+L21</f>
        <v>2907</v>
      </c>
      <c r="O21" s="56">
        <f>N21/N8</f>
        <v>0.61575937301419192</v>
      </c>
    </row>
  </sheetData>
  <mergeCells count="25">
    <mergeCell ref="D8:E8"/>
    <mergeCell ref="F8:G8"/>
    <mergeCell ref="H8:I8"/>
    <mergeCell ref="J8:K8"/>
    <mergeCell ref="L8:M8"/>
    <mergeCell ref="N8:O8"/>
    <mergeCell ref="D7:E7"/>
    <mergeCell ref="F7:G7"/>
    <mergeCell ref="H7:I7"/>
    <mergeCell ref="J7:K7"/>
    <mergeCell ref="L7:M7"/>
    <mergeCell ref="N7:O7"/>
    <mergeCell ref="N5:O5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edda.vaiani</dc:creator>
  <cp:lastModifiedBy>edda.vaiani</cp:lastModifiedBy>
  <dcterms:created xsi:type="dcterms:W3CDTF">2024-06-10T15:54:12Z</dcterms:created>
  <dcterms:modified xsi:type="dcterms:W3CDTF">2024-06-10T15:54:35Z</dcterms:modified>
</cp:coreProperties>
</file>