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Foglio1" sheetId="1" r:id="rId1"/>
  </sheets>
  <definedNames>
    <definedName name="_xlnm.Print_Area" localSheetId="0">'Foglio1'!$A$1:$O$78</definedName>
    <definedName name="bassi">#REF!</definedName>
  </definedNames>
  <calcPr fullCalcOnLoad="1"/>
</workbook>
</file>

<file path=xl/sharedStrings.xml><?xml version="1.0" encoding="utf-8"?>
<sst xmlns="http://schemas.openxmlformats.org/spreadsheetml/2006/main" count="163" uniqueCount="71">
  <si>
    <t>Comune di Tavazzano con Villavesco</t>
  </si>
  <si>
    <t>Provincia di Lodi</t>
  </si>
  <si>
    <t>Elettori iscritti</t>
  </si>
  <si>
    <t>Maschi</t>
  </si>
  <si>
    <t>Femmine</t>
  </si>
  <si>
    <t>Totale</t>
  </si>
  <si>
    <t>Sezione 1</t>
  </si>
  <si>
    <t>Sezione 2</t>
  </si>
  <si>
    <t>Sezione 3</t>
  </si>
  <si>
    <t>Sezione 4</t>
  </si>
  <si>
    <t>Sezione 5</t>
  </si>
  <si>
    <t>voti</t>
  </si>
  <si>
    <t>%</t>
  </si>
  <si>
    <t>Candidati alla carica di Sindaco</t>
  </si>
  <si>
    <t>Voti validi</t>
  </si>
  <si>
    <t>Schede bianche</t>
  </si>
  <si>
    <t>Schede nulle e contestate</t>
  </si>
  <si>
    <t>Totale votanti</t>
  </si>
  <si>
    <t>Candidati alla carica di Consigliere</t>
  </si>
  <si>
    <t>Gianfranco Roncari</t>
  </si>
  <si>
    <t>Alessandra Gobbi</t>
  </si>
  <si>
    <t>Mattia Mozzicato</t>
  </si>
  <si>
    <t>Francesco Morosini</t>
  </si>
  <si>
    <t>Rosa Marie Parrilla</t>
  </si>
  <si>
    <t>Giancarla detta Giovanna Vignati</t>
  </si>
  <si>
    <t>Mauro Zanoni</t>
  </si>
  <si>
    <t>Daniele Lupi</t>
  </si>
  <si>
    <t>Giovanni Veronesi</t>
  </si>
  <si>
    <t>Enrica Carelli</t>
  </si>
  <si>
    <t>Ferdinanda Gauzzi</t>
  </si>
  <si>
    <t>Francesco Maria Filipazzi</t>
  </si>
  <si>
    <t>Anna Maria Emilia Pizzini</t>
  </si>
  <si>
    <t>Paola Migliorini</t>
  </si>
  <si>
    <t>Giuseppe Russo</t>
  </si>
  <si>
    <t>Salvatore Fasano</t>
  </si>
  <si>
    <t>Sofia Viganò</t>
  </si>
  <si>
    <t>Rosalia Mammano</t>
  </si>
  <si>
    <t>Matteo Sabato Delle Serre</t>
  </si>
  <si>
    <t>Marinella Pertusati</t>
  </si>
  <si>
    <t>Vanni Lusuardi</t>
  </si>
  <si>
    <t>Stefano De Vecchi</t>
  </si>
  <si>
    <t>Lorenzo Monga</t>
  </si>
  <si>
    <t>Federica Dall'Orco</t>
  </si>
  <si>
    <t>Emanuela Ciannella</t>
  </si>
  <si>
    <t>Antonio Celia Magno</t>
  </si>
  <si>
    <t>Raffaele Di Cristo</t>
  </si>
  <si>
    <t>Celestina Imbriani</t>
  </si>
  <si>
    <t>Stefano Pier Carlo Gatti</t>
  </si>
  <si>
    <t>Martino Lapenna</t>
  </si>
  <si>
    <t>Patrizia Rizzi</t>
  </si>
  <si>
    <t>Andrea Crocetti</t>
  </si>
  <si>
    <t>Marco Rozza</t>
  </si>
  <si>
    <t>Alina Cristina Cornita</t>
  </si>
  <si>
    <t>Giorgio Brambati</t>
  </si>
  <si>
    <t>Erika Zucca</t>
  </si>
  <si>
    <t>Vittorio Piccione</t>
  </si>
  <si>
    <t>Pasqualina Chirico</t>
  </si>
  <si>
    <t>Omar Ramella</t>
  </si>
  <si>
    <t>Roberta Drogo</t>
  </si>
  <si>
    <t>Andrea Livraghi</t>
  </si>
  <si>
    <t>Nicola Caporale</t>
  </si>
  <si>
    <t>Silvia Debora Cutri</t>
  </si>
  <si>
    <t>Valentina Ghilardi</t>
  </si>
  <si>
    <t>Filippo Giupponi</t>
  </si>
  <si>
    <t>Massimiliano Migliavacca</t>
  </si>
  <si>
    <t>Maria Grzia Minoia</t>
  </si>
  <si>
    <t>Federica Piccione</t>
  </si>
  <si>
    <t>Marco Piccione</t>
  </si>
  <si>
    <t>Giacomo Natale Polli</t>
  </si>
  <si>
    <t>Fausto Maria Ramella</t>
  </si>
  <si>
    <t>Silvia Maria Ruggeri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</si>
</sst>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1">
    <font>
      <sz val="10"/>
      <name val="Arial"/>
      <family val="0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sz val="7"/>
      <color indexed="55"/>
      <name val="Tahoma"/>
      <family val="2"/>
    </font>
    <font>
      <b/>
      <sz val="6"/>
      <color indexed="55"/>
      <name val="Tahoma"/>
      <family val="2"/>
    </font>
    <font>
      <b/>
      <sz val="8"/>
      <color indexed="40"/>
      <name val="Tahoma"/>
      <family val="2"/>
    </font>
    <font>
      <sz val="7"/>
      <color indexed="9"/>
      <name val="Tahoma"/>
      <family val="2"/>
    </font>
    <font>
      <b/>
      <sz val="7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4"/>
      <color indexed="55"/>
      <name val="Tahoma"/>
      <family val="2"/>
    </font>
    <font>
      <sz val="14"/>
      <color indexed="55"/>
      <name val="Tahoma"/>
      <family val="2"/>
    </font>
    <font>
      <sz val="14"/>
      <color indexed="9"/>
      <name val="Tahoma"/>
      <family val="2"/>
    </font>
    <font>
      <sz val="8"/>
      <color indexed="23"/>
      <name val="Tahoma"/>
      <family val="2"/>
    </font>
    <font>
      <b/>
      <sz val="8"/>
      <color indexed="23"/>
      <name val="Tahoma"/>
      <family val="2"/>
    </font>
    <font>
      <b/>
      <sz val="6"/>
      <color indexed="2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56"/>
      <name val="Tahoma"/>
      <family val="2"/>
    </font>
    <font>
      <b/>
      <sz val="8"/>
      <color indexed="49"/>
      <name val="Tahoma"/>
      <family val="2"/>
    </font>
    <font>
      <b/>
      <sz val="6"/>
      <color indexed="9"/>
      <name val="Tahoma"/>
      <family val="2"/>
    </font>
    <font>
      <sz val="8"/>
      <color indexed="49"/>
      <name val="Tahoma"/>
      <family val="2"/>
    </font>
    <font>
      <b/>
      <sz val="8"/>
      <color indexed="18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21"/>
      <name val="Tahoma"/>
      <family val="2"/>
    </font>
    <font>
      <b/>
      <sz val="8"/>
      <color indexed="2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8" tint="-0.4999699890613556"/>
      <name val="Tahoma"/>
      <family val="2"/>
    </font>
    <font>
      <b/>
      <sz val="8"/>
      <color theme="8" tint="-0.4999699890613556"/>
      <name val="Tahoma"/>
      <family val="2"/>
    </font>
    <font>
      <sz val="8"/>
      <color theme="0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 horizontal="centerContinuous"/>
    </xf>
    <xf numFmtId="0" fontId="14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Continuous"/>
    </xf>
    <xf numFmtId="10" fontId="17" fillId="33" borderId="10" xfId="50" applyNumberFormat="1" applyFont="1" applyFill="1" applyBorder="1" applyAlignment="1">
      <alignment/>
    </xf>
    <xf numFmtId="10" fontId="17" fillId="33" borderId="11" xfId="50" applyNumberFormat="1" applyFont="1" applyFill="1" applyBorder="1" applyAlignment="1">
      <alignment/>
    </xf>
    <xf numFmtId="10" fontId="17" fillId="33" borderId="0" xfId="50" applyNumberFormat="1" applyFont="1" applyFill="1" applyBorder="1" applyAlignment="1">
      <alignment/>
    </xf>
    <xf numFmtId="10" fontId="17" fillId="33" borderId="11" xfId="50" applyNumberFormat="1" applyFont="1" applyFill="1" applyBorder="1" applyAlignment="1" applyProtection="1">
      <alignment/>
      <protection/>
    </xf>
    <xf numFmtId="0" fontId="18" fillId="33" borderId="0" xfId="0" applyFont="1" applyFill="1" applyBorder="1" applyAlignment="1">
      <alignment/>
    </xf>
    <xf numFmtId="0" fontId="20" fillId="33" borderId="12" xfId="0" applyFont="1" applyFill="1" applyBorder="1" applyAlignment="1" applyProtection="1">
      <alignment/>
      <protection/>
    </xf>
    <xf numFmtId="0" fontId="20" fillId="33" borderId="13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4" fillId="33" borderId="13" xfId="0" applyFont="1" applyFill="1" applyBorder="1" applyAlignment="1" applyProtection="1">
      <alignment/>
      <protection/>
    </xf>
    <xf numFmtId="0" fontId="68" fillId="33" borderId="0" xfId="0" applyFont="1" applyFill="1" applyBorder="1" applyAlignment="1">
      <alignment horizontal="centerContinuous"/>
    </xf>
    <xf numFmtId="0" fontId="9" fillId="34" borderId="14" xfId="0" applyFont="1" applyFill="1" applyBorder="1" applyAlignment="1">
      <alignment horizontal="centerContinuous"/>
    </xf>
    <xf numFmtId="0" fontId="9" fillId="34" borderId="15" xfId="0" applyFont="1" applyFill="1" applyBorder="1" applyAlignment="1">
      <alignment horizontal="centerContinuous"/>
    </xf>
    <xf numFmtId="0" fontId="9" fillId="34" borderId="16" xfId="0" applyFont="1" applyFill="1" applyBorder="1" applyAlignment="1">
      <alignment horizontal="centerContinuous"/>
    </xf>
    <xf numFmtId="0" fontId="9" fillId="34" borderId="17" xfId="0" applyFont="1" applyFill="1" applyBorder="1" applyAlignment="1">
      <alignment horizontal="centerContinuous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10" fontId="22" fillId="34" borderId="11" xfId="50" applyNumberFormat="1" applyFont="1" applyFill="1" applyBorder="1" applyAlignment="1">
      <alignment/>
    </xf>
    <xf numFmtId="0" fontId="9" fillId="34" borderId="16" xfId="0" applyFont="1" applyFill="1" applyBorder="1" applyAlignment="1" applyProtection="1">
      <alignment horizontal="centerContinuous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69" fillId="33" borderId="0" xfId="0" applyFont="1" applyFill="1" applyBorder="1" applyAlignment="1">
      <alignment horizontal="centerContinuous"/>
    </xf>
    <xf numFmtId="0" fontId="18" fillId="33" borderId="10" xfId="0" applyFont="1" applyFill="1" applyBorder="1" applyAlignment="1" applyProtection="1">
      <alignment/>
      <protection locked="0"/>
    </xf>
    <xf numFmtId="10" fontId="25" fillId="33" borderId="22" xfId="50" applyNumberFormat="1" applyFont="1" applyFill="1" applyBorder="1" applyAlignment="1">
      <alignment/>
    </xf>
    <xf numFmtId="0" fontId="18" fillId="33" borderId="12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10" fontId="25" fillId="33" borderId="23" xfId="50" applyNumberFormat="1" applyFont="1" applyFill="1" applyBorder="1" applyAlignment="1">
      <alignment/>
    </xf>
    <xf numFmtId="0" fontId="18" fillId="33" borderId="13" xfId="0" applyFont="1" applyFill="1" applyBorder="1" applyAlignment="1" applyProtection="1">
      <alignment/>
      <protection locked="0"/>
    </xf>
    <xf numFmtId="10" fontId="25" fillId="33" borderId="0" xfId="50" applyNumberFormat="1" applyFont="1" applyFill="1" applyBorder="1" applyAlignment="1">
      <alignment/>
    </xf>
    <xf numFmtId="0" fontId="18" fillId="33" borderId="11" xfId="0" applyFont="1" applyFill="1" applyBorder="1" applyAlignment="1" applyProtection="1">
      <alignment/>
      <protection/>
    </xf>
    <xf numFmtId="10" fontId="25" fillId="33" borderId="23" xfId="50" applyNumberFormat="1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10" fontId="26" fillId="34" borderId="23" xfId="50" applyNumberFormat="1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Continuous"/>
    </xf>
    <xf numFmtId="0" fontId="19" fillId="34" borderId="15" xfId="0" applyFont="1" applyFill="1" applyBorder="1" applyAlignment="1">
      <alignment horizontal="centerContinuous"/>
    </xf>
    <xf numFmtId="0" fontId="19" fillId="34" borderId="16" xfId="0" applyFont="1" applyFill="1" applyBorder="1" applyAlignment="1">
      <alignment horizontal="centerContinuous"/>
    </xf>
    <xf numFmtId="0" fontId="27" fillId="34" borderId="18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552450</xdr:colOff>
      <xdr:row>3</xdr:row>
      <xdr:rowOff>114300</xdr:rowOff>
    </xdr:to>
    <xdr:pic>
      <xdr:nvPicPr>
        <xdr:cNvPr id="1" name="Picture 1" descr="C:\Documents and Settings\Demografico01\Documenti\urpintranet\images\stemma_colmin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3"/>
  <sheetViews>
    <sheetView tabSelected="1" zoomScalePageLayoutView="0" workbookViewId="0" topLeftCell="A1">
      <selection activeCell="E82" sqref="E82"/>
    </sheetView>
  </sheetViews>
  <sheetFormatPr defaultColWidth="9.140625" defaultRowHeight="12.75"/>
  <cols>
    <col min="1" max="3" width="8.7109375" style="3" customWidth="1"/>
    <col min="4" max="13" width="6.7109375" style="3" customWidth="1"/>
    <col min="14" max="15" width="6.7109375" style="4" customWidth="1"/>
    <col min="16" max="18" width="9.140625" style="12" customWidth="1"/>
    <col min="19" max="82" width="9.140625" style="9" customWidth="1"/>
    <col min="83" max="16384" width="9.140625" style="3" customWidth="1"/>
  </cols>
  <sheetData>
    <row r="1" spans="1:15" ht="19.5">
      <c r="A1" s="33" t="s">
        <v>0</v>
      </c>
      <c r="B1" s="1"/>
      <c r="C1" s="1"/>
      <c r="D1" s="31"/>
      <c r="E1" s="31"/>
      <c r="F1" s="31"/>
      <c r="G1" s="31"/>
      <c r="H1" s="31"/>
      <c r="I1" s="31"/>
      <c r="J1" s="31"/>
      <c r="K1" s="31"/>
      <c r="L1" s="1"/>
      <c r="M1" s="1"/>
      <c r="N1" s="2"/>
      <c r="O1" s="2"/>
    </row>
    <row r="2" spans="1:82" s="20" customFormat="1" ht="18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6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ht="10.5"/>
    <row r="4" ht="10.5"/>
    <row r="5" spans="1:15" ht="11.25" thickBot="1">
      <c r="A5" s="73" t="s">
        <v>2</v>
      </c>
      <c r="B5" s="73"/>
      <c r="C5" s="73"/>
      <c r="D5" s="81" t="s">
        <v>6</v>
      </c>
      <c r="E5" s="82"/>
      <c r="F5" s="83" t="s">
        <v>7</v>
      </c>
      <c r="G5" s="82"/>
      <c r="H5" s="83" t="s">
        <v>8</v>
      </c>
      <c r="I5" s="82"/>
      <c r="J5" s="83" t="s">
        <v>9</v>
      </c>
      <c r="K5" s="82"/>
      <c r="L5" s="83" t="s">
        <v>10</v>
      </c>
      <c r="M5" s="82"/>
      <c r="N5" s="83" t="s">
        <v>5</v>
      </c>
      <c r="O5" s="81"/>
    </row>
    <row r="6" spans="1:15" ht="10.5">
      <c r="A6" s="21" t="s">
        <v>3</v>
      </c>
      <c r="B6" s="21"/>
      <c r="C6" s="21"/>
      <c r="D6" s="84">
        <v>458</v>
      </c>
      <c r="E6" s="80"/>
      <c r="F6" s="79">
        <v>456</v>
      </c>
      <c r="G6" s="80"/>
      <c r="H6" s="79">
        <v>427</v>
      </c>
      <c r="I6" s="80"/>
      <c r="J6" s="79">
        <v>570</v>
      </c>
      <c r="K6" s="80"/>
      <c r="L6" s="79">
        <v>424</v>
      </c>
      <c r="M6" s="80"/>
      <c r="N6" s="76">
        <f>SUM(D6:L6)</f>
        <v>2335</v>
      </c>
      <c r="O6" s="77"/>
    </row>
    <row r="7" spans="1:15" ht="10.5">
      <c r="A7" s="21" t="s">
        <v>4</v>
      </c>
      <c r="B7" s="21"/>
      <c r="C7" s="21"/>
      <c r="D7" s="84">
        <v>466</v>
      </c>
      <c r="E7" s="80"/>
      <c r="F7" s="79">
        <v>464</v>
      </c>
      <c r="G7" s="80"/>
      <c r="H7" s="79">
        <v>446</v>
      </c>
      <c r="I7" s="80"/>
      <c r="J7" s="79">
        <v>543</v>
      </c>
      <c r="K7" s="80"/>
      <c r="L7" s="79">
        <v>467</v>
      </c>
      <c r="M7" s="80"/>
      <c r="N7" s="76">
        <f>SUM(D7:L7)</f>
        <v>2386</v>
      </c>
      <c r="O7" s="77"/>
    </row>
    <row r="8" spans="1:15" ht="10.5">
      <c r="A8" s="21" t="s">
        <v>5</v>
      </c>
      <c r="B8" s="21"/>
      <c r="C8" s="21"/>
      <c r="D8" s="78">
        <f>D6+D7</f>
        <v>924</v>
      </c>
      <c r="E8" s="75"/>
      <c r="F8" s="74">
        <f>F6+F7</f>
        <v>920</v>
      </c>
      <c r="G8" s="75"/>
      <c r="H8" s="74">
        <f>H6+H7</f>
        <v>873</v>
      </c>
      <c r="I8" s="75"/>
      <c r="J8" s="74">
        <f>J6+J7</f>
        <v>1113</v>
      </c>
      <c r="K8" s="75"/>
      <c r="L8" s="74">
        <f>L6+L7</f>
        <v>891</v>
      </c>
      <c r="M8" s="75"/>
      <c r="N8" s="74">
        <f>N6+N7</f>
        <v>4721</v>
      </c>
      <c r="O8" s="78"/>
    </row>
    <row r="10" spans="4:15" ht="10.5">
      <c r="D10" s="34" t="s">
        <v>6</v>
      </c>
      <c r="E10" s="35"/>
      <c r="F10" s="36" t="s">
        <v>7</v>
      </c>
      <c r="G10" s="35"/>
      <c r="H10" s="36" t="s">
        <v>8</v>
      </c>
      <c r="I10" s="35"/>
      <c r="J10" s="36" t="s">
        <v>9</v>
      </c>
      <c r="K10" s="35"/>
      <c r="L10" s="36" t="s">
        <v>10</v>
      </c>
      <c r="M10" s="35"/>
      <c r="N10" s="36" t="s">
        <v>5</v>
      </c>
      <c r="O10" s="37"/>
    </row>
    <row r="11" spans="1:82" s="5" customFormat="1" ht="9.75" thickBot="1">
      <c r="A11" s="46" t="s">
        <v>13</v>
      </c>
      <c r="B11" s="46"/>
      <c r="C11" s="46"/>
      <c r="D11" s="38" t="s">
        <v>11</v>
      </c>
      <c r="E11" s="39" t="s">
        <v>12</v>
      </c>
      <c r="F11" s="40" t="s">
        <v>11</v>
      </c>
      <c r="G11" s="39" t="s">
        <v>12</v>
      </c>
      <c r="H11" s="40" t="s">
        <v>11</v>
      </c>
      <c r="I11" s="39" t="s">
        <v>12</v>
      </c>
      <c r="J11" s="40" t="s">
        <v>11</v>
      </c>
      <c r="K11" s="39" t="s">
        <v>12</v>
      </c>
      <c r="L11" s="40" t="s">
        <v>11</v>
      </c>
      <c r="M11" s="39" t="s">
        <v>12</v>
      </c>
      <c r="N11" s="40" t="s">
        <v>11</v>
      </c>
      <c r="O11" s="41" t="s">
        <v>12</v>
      </c>
      <c r="P11" s="13"/>
      <c r="Q11" s="13"/>
      <c r="R11" s="1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15" ht="10.5">
      <c r="A12" s="51" t="s">
        <v>33</v>
      </c>
      <c r="B12" s="51"/>
      <c r="C12" s="51"/>
      <c r="D12" s="52">
        <v>125</v>
      </c>
      <c r="E12" s="53">
        <f>D12/$D$17</f>
        <v>0.21929824561403508</v>
      </c>
      <c r="F12" s="54">
        <v>151</v>
      </c>
      <c r="G12" s="53">
        <f>F12/$F$17</f>
        <v>0.2512479201331115</v>
      </c>
      <c r="H12" s="54">
        <v>169</v>
      </c>
      <c r="I12" s="53">
        <f>H12/$H$17</f>
        <v>0.28499156829679595</v>
      </c>
      <c r="J12" s="54">
        <v>159</v>
      </c>
      <c r="K12" s="53">
        <f>J12/$J$17</f>
        <v>0.31237721021611004</v>
      </c>
      <c r="L12" s="54">
        <v>161</v>
      </c>
      <c r="M12" s="53">
        <f>L12/$L$17</f>
        <v>0.3055028462998102</v>
      </c>
      <c r="N12" s="27">
        <f>SUM(D12+F12+H12+J12+L12)</f>
        <v>765</v>
      </c>
      <c r="O12" s="22">
        <f>N12/$N$17</f>
        <v>0.2732142857142857</v>
      </c>
    </row>
    <row r="13" spans="1:15" ht="10.5">
      <c r="A13" s="51" t="s">
        <v>19</v>
      </c>
      <c r="B13" s="51"/>
      <c r="C13" s="51"/>
      <c r="D13" s="55">
        <v>157</v>
      </c>
      <c r="E13" s="56">
        <f>D13/$D$17</f>
        <v>0.2754385964912281</v>
      </c>
      <c r="F13" s="57">
        <v>123</v>
      </c>
      <c r="G13" s="56">
        <f>F13/$F$17</f>
        <v>0.20465890183028287</v>
      </c>
      <c r="H13" s="57">
        <v>147</v>
      </c>
      <c r="I13" s="56">
        <f>H13/$H$17</f>
        <v>0.2478920741989882</v>
      </c>
      <c r="J13" s="57">
        <v>104</v>
      </c>
      <c r="K13" s="56">
        <f>J13/$J$17</f>
        <v>0.2043222003929273</v>
      </c>
      <c r="L13" s="57">
        <v>103</v>
      </c>
      <c r="M13" s="56">
        <f>L13/$L$17</f>
        <v>0.1954459203036053</v>
      </c>
      <c r="N13" s="28">
        <f>SUM(D13+F13+H13+J13+L13)</f>
        <v>634</v>
      </c>
      <c r="O13" s="23">
        <f>N13/$N$17</f>
        <v>0.22642857142857142</v>
      </c>
    </row>
    <row r="14" spans="1:15" ht="10.5">
      <c r="A14" s="51" t="s">
        <v>30</v>
      </c>
      <c r="B14" s="51"/>
      <c r="C14" s="51"/>
      <c r="D14" s="55">
        <v>123</v>
      </c>
      <c r="E14" s="56">
        <f>D14/$D$17</f>
        <v>0.21578947368421053</v>
      </c>
      <c r="F14" s="57">
        <v>134</v>
      </c>
      <c r="G14" s="56">
        <f>F14/$F$17</f>
        <v>0.22296173044925124</v>
      </c>
      <c r="H14" s="57">
        <v>120</v>
      </c>
      <c r="I14" s="56">
        <f>H14/$H$17</f>
        <v>0.20236087689713322</v>
      </c>
      <c r="J14" s="57">
        <v>120</v>
      </c>
      <c r="K14" s="56">
        <f>J14/$H$17</f>
        <v>0.20236087689713322</v>
      </c>
      <c r="L14" s="57">
        <v>161</v>
      </c>
      <c r="M14" s="56">
        <f>L14/$H$17</f>
        <v>0.2715008431703204</v>
      </c>
      <c r="N14" s="28">
        <f>SUM(D14+F14+H14+J14+L14)</f>
        <v>658</v>
      </c>
      <c r="O14" s="23">
        <f>N14/$N$17</f>
        <v>0.235</v>
      </c>
    </row>
    <row r="15" spans="1:15" ht="10.5">
      <c r="A15" s="51" t="s">
        <v>22</v>
      </c>
      <c r="B15" s="51"/>
      <c r="C15" s="51"/>
      <c r="D15" s="55">
        <v>165</v>
      </c>
      <c r="E15" s="56">
        <f>D15/$D$17</f>
        <v>0.2894736842105263</v>
      </c>
      <c r="F15" s="57">
        <v>193</v>
      </c>
      <c r="G15" s="56">
        <f>F15/$F$17</f>
        <v>0.3211314475873544</v>
      </c>
      <c r="H15" s="57">
        <v>157</v>
      </c>
      <c r="I15" s="56">
        <f>H15/$H$17</f>
        <v>0.26475548060708265</v>
      </c>
      <c r="J15" s="57">
        <v>126</v>
      </c>
      <c r="K15" s="56">
        <f>J15/$J$17</f>
        <v>0.2475442043222004</v>
      </c>
      <c r="L15" s="57">
        <v>102</v>
      </c>
      <c r="M15" s="56">
        <f>L15/$L$17</f>
        <v>0.1935483870967742</v>
      </c>
      <c r="N15" s="28">
        <f>SUM(D15+F15+H15+J15+L15)</f>
        <v>743</v>
      </c>
      <c r="O15" s="23">
        <f>N15/$N$17</f>
        <v>0.26535714285714285</v>
      </c>
    </row>
    <row r="16" spans="4:17" ht="10.5">
      <c r="D16" s="26"/>
      <c r="E16" s="58"/>
      <c r="F16" s="26"/>
      <c r="G16" s="58"/>
      <c r="H16" s="26"/>
      <c r="I16" s="58"/>
      <c r="J16" s="26"/>
      <c r="K16" s="58"/>
      <c r="L16" s="26"/>
      <c r="M16" s="58"/>
      <c r="N16" s="29"/>
      <c r="O16" s="24"/>
      <c r="Q16" s="85"/>
    </row>
    <row r="17" spans="1:17" ht="10.5">
      <c r="A17" s="21" t="s">
        <v>14</v>
      </c>
      <c r="B17" s="21"/>
      <c r="C17" s="21"/>
      <c r="D17" s="59">
        <f>SUM(D12:D15)</f>
        <v>570</v>
      </c>
      <c r="E17" s="60">
        <f>D17/D21</f>
        <v>0.9661016949152542</v>
      </c>
      <c r="F17" s="61">
        <f>SUM(F12:F15)</f>
        <v>601</v>
      </c>
      <c r="G17" s="60">
        <f>F17/F21</f>
        <v>0.9677938808373591</v>
      </c>
      <c r="H17" s="61">
        <f>SUM(H12:H15)</f>
        <v>593</v>
      </c>
      <c r="I17" s="60">
        <f>H17/H21</f>
        <v>0.9705400981996727</v>
      </c>
      <c r="J17" s="61">
        <f>SUM(J12:J15)</f>
        <v>509</v>
      </c>
      <c r="K17" s="60">
        <f>J17/J21</f>
        <v>0.960377358490566</v>
      </c>
      <c r="L17" s="61">
        <f>SUM(L12:L15)</f>
        <v>527</v>
      </c>
      <c r="M17" s="60">
        <f>L17/L21</f>
        <v>0.9495495495495495</v>
      </c>
      <c r="N17" s="28">
        <f>SUM(N12:N15)</f>
        <v>2800</v>
      </c>
      <c r="O17" s="25">
        <f>N17/N21</f>
        <v>0.9631922944616443</v>
      </c>
      <c r="Q17" s="85"/>
    </row>
    <row r="18" spans="1:17" ht="10.5">
      <c r="A18" s="21" t="s">
        <v>15</v>
      </c>
      <c r="B18" s="21"/>
      <c r="C18" s="21"/>
      <c r="D18" s="55">
        <v>1</v>
      </c>
      <c r="E18" s="56">
        <f>D18/D21</f>
        <v>0.001694915254237288</v>
      </c>
      <c r="F18" s="57">
        <v>9</v>
      </c>
      <c r="G18" s="56">
        <f>F18/F21</f>
        <v>0.014492753623188406</v>
      </c>
      <c r="H18" s="57">
        <v>8</v>
      </c>
      <c r="I18" s="56">
        <f>H18/H21</f>
        <v>0.01309328968903437</v>
      </c>
      <c r="J18" s="57">
        <v>10</v>
      </c>
      <c r="K18" s="56">
        <f>J18/J21</f>
        <v>0.018867924528301886</v>
      </c>
      <c r="L18" s="57">
        <v>12</v>
      </c>
      <c r="M18" s="56">
        <f>L18/L21</f>
        <v>0.021621621621621623</v>
      </c>
      <c r="N18" s="28">
        <f>D18+F18+H18+J18+L18</f>
        <v>40</v>
      </c>
      <c r="O18" s="23">
        <f>N18/N21</f>
        <v>0.013759889920880633</v>
      </c>
      <c r="Q18" s="85"/>
    </row>
    <row r="19" spans="1:17" ht="10.5">
      <c r="A19" s="21" t="s">
        <v>16</v>
      </c>
      <c r="B19" s="21"/>
      <c r="C19" s="21"/>
      <c r="D19" s="55">
        <v>19</v>
      </c>
      <c r="E19" s="56">
        <f>D19/D21</f>
        <v>0.03220338983050847</v>
      </c>
      <c r="F19" s="57">
        <v>11</v>
      </c>
      <c r="G19" s="56">
        <f>F19/F21</f>
        <v>0.017713365539452495</v>
      </c>
      <c r="H19" s="57">
        <v>10</v>
      </c>
      <c r="I19" s="56">
        <f>H19/H21</f>
        <v>0.016366612111292964</v>
      </c>
      <c r="J19" s="57">
        <v>11</v>
      </c>
      <c r="K19" s="56">
        <f>J19/J21</f>
        <v>0.020754716981132074</v>
      </c>
      <c r="L19" s="57">
        <v>16</v>
      </c>
      <c r="M19" s="56">
        <f>L19/L21</f>
        <v>0.02882882882882883</v>
      </c>
      <c r="N19" s="28">
        <f>D19+F19+H19+J19+L19</f>
        <v>67</v>
      </c>
      <c r="O19" s="23">
        <f>N19/N21</f>
        <v>0.02304781561747506</v>
      </c>
      <c r="Q19" s="85"/>
    </row>
    <row r="20" spans="1:82" s="8" customFormat="1" ht="10.5">
      <c r="A20" s="3"/>
      <c r="B20" s="3"/>
      <c r="C20" s="3"/>
      <c r="D20" s="26"/>
      <c r="E20" s="62"/>
      <c r="F20" s="26"/>
      <c r="G20" s="62"/>
      <c r="H20" s="26"/>
      <c r="I20" s="62"/>
      <c r="J20" s="26"/>
      <c r="K20" s="62"/>
      <c r="L20" s="26"/>
      <c r="M20" s="62"/>
      <c r="N20" s="4"/>
      <c r="O20" s="7"/>
      <c r="P20" s="14"/>
      <c r="Q20" s="85"/>
      <c r="R20" s="1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</row>
    <row r="21" spans="1:17" ht="10.5">
      <c r="A21" s="51" t="s">
        <v>17</v>
      </c>
      <c r="B21" s="51"/>
      <c r="C21" s="51"/>
      <c r="D21" s="63">
        <f>SUM(D17:D19)</f>
        <v>590</v>
      </c>
      <c r="E21" s="64">
        <f>D21/D8</f>
        <v>0.6385281385281385</v>
      </c>
      <c r="F21" s="65">
        <f>SUM(F17:F19)</f>
        <v>621</v>
      </c>
      <c r="G21" s="64">
        <f>F21/F8</f>
        <v>0.675</v>
      </c>
      <c r="H21" s="65">
        <f>SUM(H17:H19)</f>
        <v>611</v>
      </c>
      <c r="I21" s="64">
        <f>H21/H8</f>
        <v>0.699885452462772</v>
      </c>
      <c r="J21" s="65">
        <f>SUM(J17:J19)</f>
        <v>530</v>
      </c>
      <c r="K21" s="64">
        <f>J21/J8</f>
        <v>0.47619047619047616</v>
      </c>
      <c r="L21" s="65">
        <f>SUM(L17:L19)</f>
        <v>555</v>
      </c>
      <c r="M21" s="64">
        <f>L21/L8</f>
        <v>0.622895622895623</v>
      </c>
      <c r="N21" s="42">
        <f>D21+F21+H21+J21+L21</f>
        <v>2907</v>
      </c>
      <c r="O21" s="43">
        <f>N21/N8</f>
        <v>0.6157593730141919</v>
      </c>
      <c r="Q21" s="85"/>
    </row>
    <row r="22" spans="1:82" s="8" customFormat="1" ht="10.5">
      <c r="A22" s="3"/>
      <c r="B22" s="3"/>
      <c r="C22" s="3"/>
      <c r="D22" s="26"/>
      <c r="E22" s="62"/>
      <c r="F22" s="26"/>
      <c r="G22" s="62"/>
      <c r="H22" s="26"/>
      <c r="I22" s="62"/>
      <c r="J22" s="26"/>
      <c r="K22" s="62"/>
      <c r="L22" s="26"/>
      <c r="M22" s="62"/>
      <c r="N22" s="4"/>
      <c r="O22" s="7"/>
      <c r="P22" s="14"/>
      <c r="Q22" s="85"/>
      <c r="R22" s="1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</row>
    <row r="23" spans="1:17" ht="10.5">
      <c r="A23" s="50"/>
      <c r="B23" s="48"/>
      <c r="C23" s="48"/>
      <c r="D23" s="66" t="s">
        <v>6</v>
      </c>
      <c r="E23" s="67"/>
      <c r="F23" s="68" t="s">
        <v>7</v>
      </c>
      <c r="G23" s="67"/>
      <c r="H23" s="68" t="s">
        <v>8</v>
      </c>
      <c r="I23" s="67"/>
      <c r="J23" s="68" t="s">
        <v>9</v>
      </c>
      <c r="K23" s="67"/>
      <c r="L23" s="68" t="s">
        <v>10</v>
      </c>
      <c r="M23" s="67"/>
      <c r="N23" s="44" t="s">
        <v>5</v>
      </c>
      <c r="O23" s="37"/>
      <c r="Q23" s="85"/>
    </row>
    <row r="24" spans="1:17" ht="10.5" customHeight="1" thickBot="1">
      <c r="A24" s="46" t="s">
        <v>18</v>
      </c>
      <c r="B24" s="46"/>
      <c r="C24" s="46"/>
      <c r="D24" s="69" t="s">
        <v>11</v>
      </c>
      <c r="E24" s="70" t="s">
        <v>12</v>
      </c>
      <c r="F24" s="71" t="s">
        <v>11</v>
      </c>
      <c r="G24" s="70" t="s">
        <v>12</v>
      </c>
      <c r="H24" s="71" t="s">
        <v>11</v>
      </c>
      <c r="I24" s="70" t="s">
        <v>12</v>
      </c>
      <c r="J24" s="71" t="s">
        <v>11</v>
      </c>
      <c r="K24" s="70" t="s">
        <v>12</v>
      </c>
      <c r="L24" s="71" t="s">
        <v>11</v>
      </c>
      <c r="M24" s="70" t="s">
        <v>12</v>
      </c>
      <c r="N24" s="45" t="s">
        <v>11</v>
      </c>
      <c r="O24" s="41" t="s">
        <v>12</v>
      </c>
      <c r="Q24" s="85"/>
    </row>
    <row r="25" spans="1:17" ht="10.5">
      <c r="A25" s="51" t="s">
        <v>20</v>
      </c>
      <c r="B25" s="51"/>
      <c r="C25" s="51"/>
      <c r="D25" s="52">
        <v>20</v>
      </c>
      <c r="E25" s="53">
        <f>D25/$D$17</f>
        <v>0.03508771929824561</v>
      </c>
      <c r="F25" s="54">
        <v>12</v>
      </c>
      <c r="G25" s="53">
        <f>F25/$F$17</f>
        <v>0.019966722129783693</v>
      </c>
      <c r="H25" s="54">
        <v>19</v>
      </c>
      <c r="I25" s="53">
        <f>H25/$H$17</f>
        <v>0.03204047217537943</v>
      </c>
      <c r="J25" s="54">
        <v>14</v>
      </c>
      <c r="K25" s="53">
        <f>J25/$J$17</f>
        <v>0.0275049115913556</v>
      </c>
      <c r="L25" s="54">
        <v>24</v>
      </c>
      <c r="M25" s="53">
        <f>L25/$L$17</f>
        <v>0.04554079696394687</v>
      </c>
      <c r="N25" s="27">
        <f>SUM(D25+F25+H25+J25+L25)</f>
        <v>89</v>
      </c>
      <c r="O25" s="22">
        <f>N25/$N$17</f>
        <v>0.031785714285714285</v>
      </c>
      <c r="Q25" s="85"/>
    </row>
    <row r="26" spans="1:17" ht="10.5">
      <c r="A26" s="51" t="s">
        <v>21</v>
      </c>
      <c r="B26" s="51"/>
      <c r="C26" s="51"/>
      <c r="D26" s="55">
        <v>11</v>
      </c>
      <c r="E26" s="56">
        <f aca="true" t="shared" si="0" ref="E26:E36">D26/$D$17</f>
        <v>0.01929824561403509</v>
      </c>
      <c r="F26" s="57">
        <v>10</v>
      </c>
      <c r="G26" s="56">
        <f aca="true" t="shared" si="1" ref="G26:G36">F26/$F$17</f>
        <v>0.016638935108153077</v>
      </c>
      <c r="H26" s="57">
        <v>20</v>
      </c>
      <c r="I26" s="56">
        <f aca="true" t="shared" si="2" ref="I26:I36">H26/$H$17</f>
        <v>0.03372681281618887</v>
      </c>
      <c r="J26" s="57">
        <v>32</v>
      </c>
      <c r="K26" s="56">
        <f aca="true" t="shared" si="3" ref="K26:K36">J26/$J$17</f>
        <v>0.06286836935166994</v>
      </c>
      <c r="L26" s="57">
        <v>20</v>
      </c>
      <c r="M26" s="56">
        <f aca="true" t="shared" si="4" ref="M26:M36">L26/$L$17</f>
        <v>0.03795066413662239</v>
      </c>
      <c r="N26" s="28">
        <f aca="true" t="shared" si="5" ref="N26:N35">SUM(D26+F26+H26+J26+L26)</f>
        <v>93</v>
      </c>
      <c r="O26" s="23">
        <f aca="true" t="shared" si="6" ref="O26:O37">N26/$N$17</f>
        <v>0.03321428571428572</v>
      </c>
      <c r="Q26" s="85"/>
    </row>
    <row r="27" spans="1:17" ht="10.5">
      <c r="A27" s="51" t="s">
        <v>23</v>
      </c>
      <c r="B27" s="51"/>
      <c r="C27" s="51"/>
      <c r="D27" s="55">
        <v>1</v>
      </c>
      <c r="E27" s="56">
        <f t="shared" si="0"/>
        <v>0.0017543859649122807</v>
      </c>
      <c r="F27" s="57">
        <v>1</v>
      </c>
      <c r="G27" s="56">
        <f t="shared" si="1"/>
        <v>0.0016638935108153079</v>
      </c>
      <c r="H27" s="57">
        <v>4</v>
      </c>
      <c r="I27" s="56">
        <f t="shared" si="2"/>
        <v>0.006745362563237774</v>
      </c>
      <c r="J27" s="57">
        <v>1</v>
      </c>
      <c r="K27" s="56">
        <f t="shared" si="3"/>
        <v>0.0019646365422396855</v>
      </c>
      <c r="L27" s="57">
        <v>3</v>
      </c>
      <c r="M27" s="56">
        <f t="shared" si="4"/>
        <v>0.0056925996204933585</v>
      </c>
      <c r="N27" s="28">
        <f t="shared" si="5"/>
        <v>10</v>
      </c>
      <c r="O27" s="23">
        <f t="shared" si="6"/>
        <v>0.0035714285714285713</v>
      </c>
      <c r="Q27" s="85"/>
    </row>
    <row r="28" spans="1:17" ht="10.5">
      <c r="A28" s="51" t="s">
        <v>34</v>
      </c>
      <c r="B28" s="51"/>
      <c r="C28" s="51"/>
      <c r="D28" s="55">
        <v>8</v>
      </c>
      <c r="E28" s="56">
        <f t="shared" si="0"/>
        <v>0.014035087719298246</v>
      </c>
      <c r="F28" s="57">
        <v>11</v>
      </c>
      <c r="G28" s="56">
        <f t="shared" si="1"/>
        <v>0.018302828618968387</v>
      </c>
      <c r="H28" s="57">
        <v>25</v>
      </c>
      <c r="I28" s="56">
        <f t="shared" si="2"/>
        <v>0.04215851602023609</v>
      </c>
      <c r="J28" s="57">
        <v>14</v>
      </c>
      <c r="K28" s="56">
        <f t="shared" si="3"/>
        <v>0.0275049115913556</v>
      </c>
      <c r="L28" s="57">
        <v>14</v>
      </c>
      <c r="M28" s="56">
        <f t="shared" si="4"/>
        <v>0.026565464895635674</v>
      </c>
      <c r="N28" s="28">
        <f t="shared" si="5"/>
        <v>72</v>
      </c>
      <c r="O28" s="23">
        <f t="shared" si="6"/>
        <v>0.025714285714285714</v>
      </c>
      <c r="Q28" s="85"/>
    </row>
    <row r="29" spans="1:17" ht="10.5">
      <c r="A29" s="51" t="s">
        <v>35</v>
      </c>
      <c r="B29" s="51"/>
      <c r="C29" s="51"/>
      <c r="D29" s="55">
        <v>20</v>
      </c>
      <c r="E29" s="56">
        <f t="shared" si="0"/>
        <v>0.03508771929824561</v>
      </c>
      <c r="F29" s="57">
        <v>9</v>
      </c>
      <c r="G29" s="56">
        <f t="shared" si="1"/>
        <v>0.014975041597337771</v>
      </c>
      <c r="H29" s="57">
        <v>12</v>
      </c>
      <c r="I29" s="56">
        <f t="shared" si="2"/>
        <v>0.02023608768971332</v>
      </c>
      <c r="J29" s="57">
        <v>15</v>
      </c>
      <c r="K29" s="56">
        <f t="shared" si="3"/>
        <v>0.029469548133595286</v>
      </c>
      <c r="L29" s="57">
        <v>13</v>
      </c>
      <c r="M29" s="56">
        <f t="shared" si="4"/>
        <v>0.024667931688804556</v>
      </c>
      <c r="N29" s="28">
        <f t="shared" si="5"/>
        <v>69</v>
      </c>
      <c r="O29" s="23">
        <f t="shared" si="6"/>
        <v>0.024642857142857143</v>
      </c>
      <c r="Q29" s="85"/>
    </row>
    <row r="30" spans="1:17" ht="10.5">
      <c r="A30" s="51" t="s">
        <v>36</v>
      </c>
      <c r="B30" s="51"/>
      <c r="C30" s="51"/>
      <c r="D30" s="55">
        <v>10</v>
      </c>
      <c r="E30" s="56">
        <f t="shared" si="0"/>
        <v>0.017543859649122806</v>
      </c>
      <c r="F30" s="57">
        <v>4</v>
      </c>
      <c r="G30" s="56">
        <f t="shared" si="1"/>
        <v>0.0066555740432612314</v>
      </c>
      <c r="H30" s="57">
        <v>12</v>
      </c>
      <c r="I30" s="56">
        <f t="shared" si="2"/>
        <v>0.02023608768971332</v>
      </c>
      <c r="J30" s="57">
        <v>10</v>
      </c>
      <c r="K30" s="56">
        <f t="shared" si="3"/>
        <v>0.019646365422396856</v>
      </c>
      <c r="L30" s="57">
        <v>6</v>
      </c>
      <c r="M30" s="56">
        <f t="shared" si="4"/>
        <v>0.011385199240986717</v>
      </c>
      <c r="N30" s="28">
        <f t="shared" si="5"/>
        <v>42</v>
      </c>
      <c r="O30" s="23">
        <f t="shared" si="6"/>
        <v>0.015</v>
      </c>
      <c r="Q30" s="85"/>
    </row>
    <row r="31" spans="1:17" ht="10.5">
      <c r="A31" s="51" t="s">
        <v>37</v>
      </c>
      <c r="B31" s="51"/>
      <c r="C31" s="51"/>
      <c r="D31" s="55">
        <v>4</v>
      </c>
      <c r="E31" s="56">
        <f t="shared" si="0"/>
        <v>0.007017543859649123</v>
      </c>
      <c r="F31" s="57">
        <v>3</v>
      </c>
      <c r="G31" s="56">
        <f t="shared" si="1"/>
        <v>0.004991680532445923</v>
      </c>
      <c r="H31" s="57">
        <v>1</v>
      </c>
      <c r="I31" s="56">
        <f t="shared" si="2"/>
        <v>0.0016863406408094434</v>
      </c>
      <c r="J31" s="57">
        <v>2</v>
      </c>
      <c r="K31" s="56">
        <f t="shared" si="3"/>
        <v>0.003929273084479371</v>
      </c>
      <c r="L31" s="57">
        <v>1</v>
      </c>
      <c r="M31" s="56">
        <f t="shared" si="4"/>
        <v>0.0018975332068311196</v>
      </c>
      <c r="N31" s="28">
        <f t="shared" si="5"/>
        <v>11</v>
      </c>
      <c r="O31" s="23">
        <f t="shared" si="6"/>
        <v>0.003928571428571429</v>
      </c>
      <c r="Q31" s="85"/>
    </row>
    <row r="32" spans="1:17" ht="10.5">
      <c r="A32" s="51" t="s">
        <v>38</v>
      </c>
      <c r="B32" s="51"/>
      <c r="C32" s="51"/>
      <c r="D32" s="55">
        <v>3</v>
      </c>
      <c r="E32" s="56">
        <f t="shared" si="0"/>
        <v>0.005263157894736842</v>
      </c>
      <c r="F32" s="57">
        <v>7</v>
      </c>
      <c r="G32" s="56">
        <f t="shared" si="1"/>
        <v>0.011647254575707155</v>
      </c>
      <c r="H32" s="57">
        <v>3</v>
      </c>
      <c r="I32" s="56">
        <f t="shared" si="2"/>
        <v>0.00505902192242833</v>
      </c>
      <c r="J32" s="57">
        <v>7</v>
      </c>
      <c r="K32" s="56">
        <f t="shared" si="3"/>
        <v>0.0137524557956778</v>
      </c>
      <c r="L32" s="57">
        <v>10</v>
      </c>
      <c r="M32" s="56">
        <f t="shared" si="4"/>
        <v>0.018975332068311195</v>
      </c>
      <c r="N32" s="28">
        <f t="shared" si="5"/>
        <v>30</v>
      </c>
      <c r="O32" s="23">
        <f t="shared" si="6"/>
        <v>0.010714285714285714</v>
      </c>
      <c r="Q32" s="85"/>
    </row>
    <row r="33" spans="1:17" ht="10.5">
      <c r="A33" s="51" t="s">
        <v>39</v>
      </c>
      <c r="B33" s="51"/>
      <c r="C33" s="51"/>
      <c r="D33" s="55">
        <v>4</v>
      </c>
      <c r="E33" s="56">
        <f t="shared" si="0"/>
        <v>0.007017543859649123</v>
      </c>
      <c r="F33" s="57">
        <v>3</v>
      </c>
      <c r="G33" s="56">
        <f t="shared" si="1"/>
        <v>0.004991680532445923</v>
      </c>
      <c r="H33" s="57">
        <v>3</v>
      </c>
      <c r="I33" s="56">
        <f t="shared" si="2"/>
        <v>0.00505902192242833</v>
      </c>
      <c r="J33" s="57">
        <v>2</v>
      </c>
      <c r="K33" s="56">
        <f t="shared" si="3"/>
        <v>0.003929273084479371</v>
      </c>
      <c r="L33" s="57">
        <v>9</v>
      </c>
      <c r="M33" s="56">
        <f t="shared" si="4"/>
        <v>0.017077798861480076</v>
      </c>
      <c r="N33" s="28">
        <f t="shared" si="5"/>
        <v>21</v>
      </c>
      <c r="O33" s="23">
        <f t="shared" si="6"/>
        <v>0.0075</v>
      </c>
      <c r="Q33" s="85"/>
    </row>
    <row r="34" spans="1:17" ht="10.5">
      <c r="A34" s="51" t="s">
        <v>32</v>
      </c>
      <c r="B34" s="51"/>
      <c r="C34" s="51"/>
      <c r="D34" s="55">
        <v>2</v>
      </c>
      <c r="E34" s="56">
        <f t="shared" si="0"/>
        <v>0.0035087719298245615</v>
      </c>
      <c r="F34" s="57">
        <v>10</v>
      </c>
      <c r="G34" s="56">
        <f t="shared" si="1"/>
        <v>0.016638935108153077</v>
      </c>
      <c r="H34" s="57">
        <v>2</v>
      </c>
      <c r="I34" s="56">
        <f t="shared" si="2"/>
        <v>0.003372681281618887</v>
      </c>
      <c r="J34" s="57">
        <v>14</v>
      </c>
      <c r="K34" s="56">
        <f t="shared" si="3"/>
        <v>0.0275049115913556</v>
      </c>
      <c r="L34" s="57">
        <v>2</v>
      </c>
      <c r="M34" s="56">
        <f t="shared" si="4"/>
        <v>0.003795066413662239</v>
      </c>
      <c r="N34" s="28">
        <f t="shared" si="5"/>
        <v>30</v>
      </c>
      <c r="O34" s="23">
        <f t="shared" si="6"/>
        <v>0.010714285714285714</v>
      </c>
      <c r="Q34" s="85"/>
    </row>
    <row r="35" spans="1:17" ht="10.5">
      <c r="A35" s="51" t="s">
        <v>40</v>
      </c>
      <c r="B35" s="51"/>
      <c r="C35" s="51"/>
      <c r="D35" s="55">
        <v>11</v>
      </c>
      <c r="E35" s="56">
        <f t="shared" si="0"/>
        <v>0.01929824561403509</v>
      </c>
      <c r="F35" s="57">
        <v>11</v>
      </c>
      <c r="G35" s="56">
        <f t="shared" si="1"/>
        <v>0.018302828618968387</v>
      </c>
      <c r="H35" s="57">
        <v>17</v>
      </c>
      <c r="I35" s="56">
        <f t="shared" si="2"/>
        <v>0.02866779089376054</v>
      </c>
      <c r="J35" s="57">
        <v>5</v>
      </c>
      <c r="K35" s="56">
        <f t="shared" si="3"/>
        <v>0.009823182711198428</v>
      </c>
      <c r="L35" s="57">
        <v>3</v>
      </c>
      <c r="M35" s="56">
        <f t="shared" si="4"/>
        <v>0.0056925996204933585</v>
      </c>
      <c r="N35" s="28">
        <f t="shared" si="5"/>
        <v>47</v>
      </c>
      <c r="O35" s="23">
        <f t="shared" si="6"/>
        <v>0.016785714285714286</v>
      </c>
      <c r="Q35" s="85"/>
    </row>
    <row r="36" spans="1:17" ht="10.5">
      <c r="A36" s="51" t="s">
        <v>24</v>
      </c>
      <c r="B36" s="51"/>
      <c r="C36" s="51"/>
      <c r="D36" s="55">
        <v>0</v>
      </c>
      <c r="E36" s="56">
        <f t="shared" si="0"/>
        <v>0</v>
      </c>
      <c r="F36" s="57">
        <v>2</v>
      </c>
      <c r="G36" s="56">
        <f t="shared" si="1"/>
        <v>0.0033277870216306157</v>
      </c>
      <c r="H36" s="57">
        <v>4</v>
      </c>
      <c r="I36" s="56">
        <f t="shared" si="2"/>
        <v>0.006745362563237774</v>
      </c>
      <c r="J36" s="57">
        <v>5</v>
      </c>
      <c r="K36" s="56">
        <f t="shared" si="3"/>
        <v>0.009823182711198428</v>
      </c>
      <c r="L36" s="57">
        <v>1</v>
      </c>
      <c r="M36" s="56">
        <f t="shared" si="4"/>
        <v>0.0018975332068311196</v>
      </c>
      <c r="N36" s="32">
        <f>SUM(D36+F36+H36+J36+L36)</f>
        <v>12</v>
      </c>
      <c r="O36" s="23">
        <f t="shared" si="6"/>
        <v>0.004285714285714286</v>
      </c>
      <c r="Q36" s="85"/>
    </row>
    <row r="37" spans="4:17" ht="10.5">
      <c r="D37" s="72">
        <f>SUM(D25:D36)</f>
        <v>94</v>
      </c>
      <c r="E37" s="72"/>
      <c r="F37" s="72">
        <f>SUM(F25:F36)</f>
        <v>83</v>
      </c>
      <c r="G37" s="72"/>
      <c r="H37" s="72">
        <f>SUM(H25:H36)</f>
        <v>122</v>
      </c>
      <c r="I37" s="72"/>
      <c r="J37" s="72">
        <f>SUM(J25:J36)</f>
        <v>121</v>
      </c>
      <c r="K37" s="72"/>
      <c r="L37" s="72">
        <f>SUM(L25:L36)</f>
        <v>106</v>
      </c>
      <c r="M37" s="26"/>
      <c r="N37" s="4">
        <f>SUM(N25:N36)</f>
        <v>526</v>
      </c>
      <c r="O37" s="4">
        <f t="shared" si="6"/>
        <v>0.18785714285714286</v>
      </c>
      <c r="Q37" s="85"/>
    </row>
    <row r="38" spans="1:17" ht="12.75">
      <c r="A38" s="50"/>
      <c r="B38" s="47"/>
      <c r="C38" s="47"/>
      <c r="D38" s="66" t="s">
        <v>6</v>
      </c>
      <c r="E38" s="67"/>
      <c r="F38" s="68" t="s">
        <v>7</v>
      </c>
      <c r="G38" s="67"/>
      <c r="H38" s="68" t="s">
        <v>8</v>
      </c>
      <c r="I38" s="67"/>
      <c r="J38" s="68" t="s">
        <v>9</v>
      </c>
      <c r="K38" s="67"/>
      <c r="L38" s="68" t="s">
        <v>10</v>
      </c>
      <c r="M38" s="67"/>
      <c r="N38" s="36" t="s">
        <v>5</v>
      </c>
      <c r="O38" s="37"/>
      <c r="P38" s="15"/>
      <c r="Q38" s="85"/>
    </row>
    <row r="39" spans="1:17" ht="11.25" thickBot="1">
      <c r="A39" s="49" t="s">
        <v>18</v>
      </c>
      <c r="B39" s="49"/>
      <c r="C39" s="49"/>
      <c r="D39" s="69" t="s">
        <v>11</v>
      </c>
      <c r="E39" s="70" t="s">
        <v>12</v>
      </c>
      <c r="F39" s="71" t="s">
        <v>11</v>
      </c>
      <c r="G39" s="70" t="s">
        <v>12</v>
      </c>
      <c r="H39" s="71" t="s">
        <v>11</v>
      </c>
      <c r="I39" s="70" t="s">
        <v>12</v>
      </c>
      <c r="J39" s="71" t="s">
        <v>11</v>
      </c>
      <c r="K39" s="70" t="s">
        <v>12</v>
      </c>
      <c r="L39" s="71" t="s">
        <v>11</v>
      </c>
      <c r="M39" s="70" t="s">
        <v>12</v>
      </c>
      <c r="N39" s="40" t="s">
        <v>11</v>
      </c>
      <c r="O39" s="41" t="s">
        <v>12</v>
      </c>
      <c r="Q39" s="85"/>
    </row>
    <row r="40" spans="1:17" ht="10.5">
      <c r="A40" s="51" t="s">
        <v>41</v>
      </c>
      <c r="B40" s="30"/>
      <c r="C40" s="30"/>
      <c r="D40" s="52">
        <v>7</v>
      </c>
      <c r="E40" s="53">
        <f>D40/$D$17</f>
        <v>0.012280701754385965</v>
      </c>
      <c r="F40" s="54">
        <v>5</v>
      </c>
      <c r="G40" s="53">
        <f>F40/$F$17</f>
        <v>0.008319467554076539</v>
      </c>
      <c r="H40" s="54">
        <v>3</v>
      </c>
      <c r="I40" s="53">
        <f>H40/$H$17</f>
        <v>0.00505902192242833</v>
      </c>
      <c r="J40" s="54">
        <v>8</v>
      </c>
      <c r="K40" s="53">
        <f>J40/$J$17</f>
        <v>0.015717092337917484</v>
      </c>
      <c r="L40" s="54">
        <v>3</v>
      </c>
      <c r="M40" s="53">
        <f>L40/$L$17</f>
        <v>0.0056925996204933585</v>
      </c>
      <c r="N40" s="27">
        <f>SUM(D40+F40+H40+J40+L40)</f>
        <v>26</v>
      </c>
      <c r="O40" s="22">
        <f>N40/$N$17</f>
        <v>0.009285714285714286</v>
      </c>
      <c r="Q40" s="85"/>
    </row>
    <row r="41" spans="1:17" ht="10.5">
      <c r="A41" s="51" t="s">
        <v>26</v>
      </c>
      <c r="B41" s="30"/>
      <c r="C41" s="30"/>
      <c r="D41" s="55">
        <v>6</v>
      </c>
      <c r="E41" s="56">
        <f aca="true" t="shared" si="7" ref="E41:E51">D41/$D$17</f>
        <v>0.010526315789473684</v>
      </c>
      <c r="F41" s="57">
        <v>8</v>
      </c>
      <c r="G41" s="56">
        <f aca="true" t="shared" si="8" ref="G41:G51">F41/$F$17</f>
        <v>0.013311148086522463</v>
      </c>
      <c r="H41" s="57">
        <v>14</v>
      </c>
      <c r="I41" s="56">
        <f aca="true" t="shared" si="9" ref="I41:I51">H41/$H$17</f>
        <v>0.023608768971332208</v>
      </c>
      <c r="J41" s="57">
        <v>13</v>
      </c>
      <c r="K41" s="56">
        <f aca="true" t="shared" si="10" ref="K41:K51">J41/$J$17</f>
        <v>0.025540275049115914</v>
      </c>
      <c r="L41" s="57">
        <v>7</v>
      </c>
      <c r="M41" s="56">
        <f aca="true" t="shared" si="11" ref="M41:M51">L41/$L$17</f>
        <v>0.013282732447817837</v>
      </c>
      <c r="N41" s="28">
        <f aca="true" t="shared" si="12" ref="N41:N50">SUM(D41+F41+H41+J41+L41)</f>
        <v>48</v>
      </c>
      <c r="O41" s="23">
        <f aca="true" t="shared" si="13" ref="O41:O52">N41/$N$17</f>
        <v>0.017142857142857144</v>
      </c>
      <c r="Q41" s="85"/>
    </row>
    <row r="42" spans="1:17" ht="10.5">
      <c r="A42" s="51" t="s">
        <v>42</v>
      </c>
      <c r="B42" s="30"/>
      <c r="C42" s="30"/>
      <c r="D42" s="55">
        <v>6</v>
      </c>
      <c r="E42" s="56">
        <f t="shared" si="7"/>
        <v>0.010526315789473684</v>
      </c>
      <c r="F42" s="57">
        <v>4</v>
      </c>
      <c r="G42" s="56">
        <f t="shared" si="8"/>
        <v>0.0066555740432612314</v>
      </c>
      <c r="H42" s="57">
        <v>3</v>
      </c>
      <c r="I42" s="56">
        <f t="shared" si="9"/>
        <v>0.00505902192242833</v>
      </c>
      <c r="J42" s="57">
        <v>3</v>
      </c>
      <c r="K42" s="56">
        <f t="shared" si="10"/>
        <v>0.005893909626719057</v>
      </c>
      <c r="L42" s="57">
        <v>12</v>
      </c>
      <c r="M42" s="56">
        <f t="shared" si="11"/>
        <v>0.022770398481973434</v>
      </c>
      <c r="N42" s="28">
        <f t="shared" si="12"/>
        <v>28</v>
      </c>
      <c r="O42" s="23">
        <f t="shared" si="13"/>
        <v>0.01</v>
      </c>
      <c r="Q42" s="85"/>
    </row>
    <row r="43" spans="1:17" ht="10.5">
      <c r="A43" s="51" t="s">
        <v>43</v>
      </c>
      <c r="B43" s="31"/>
      <c r="C43" s="31"/>
      <c r="D43" s="55">
        <v>6</v>
      </c>
      <c r="E43" s="56">
        <f t="shared" si="7"/>
        <v>0.010526315789473684</v>
      </c>
      <c r="F43" s="57">
        <v>9</v>
      </c>
      <c r="G43" s="56">
        <f t="shared" si="8"/>
        <v>0.014975041597337771</v>
      </c>
      <c r="H43" s="57">
        <v>1</v>
      </c>
      <c r="I43" s="56">
        <f t="shared" si="9"/>
        <v>0.0016863406408094434</v>
      </c>
      <c r="J43" s="57">
        <v>0</v>
      </c>
      <c r="K43" s="56">
        <f t="shared" si="10"/>
        <v>0</v>
      </c>
      <c r="L43" s="57">
        <v>0</v>
      </c>
      <c r="M43" s="56">
        <f t="shared" si="11"/>
        <v>0</v>
      </c>
      <c r="N43" s="28">
        <f t="shared" si="12"/>
        <v>16</v>
      </c>
      <c r="O43" s="23">
        <f t="shared" si="13"/>
        <v>0.005714285714285714</v>
      </c>
      <c r="Q43" s="85"/>
    </row>
    <row r="44" spans="1:17" ht="10.5">
      <c r="A44" s="51" t="s">
        <v>44</v>
      </c>
      <c r="B44" s="31"/>
      <c r="C44" s="31"/>
      <c r="D44" s="55">
        <v>2</v>
      </c>
      <c r="E44" s="56">
        <f t="shared" si="7"/>
        <v>0.0035087719298245615</v>
      </c>
      <c r="F44" s="57">
        <v>13</v>
      </c>
      <c r="G44" s="56">
        <f t="shared" si="8"/>
        <v>0.021630615640599003</v>
      </c>
      <c r="H44" s="57">
        <v>14</v>
      </c>
      <c r="I44" s="56">
        <f t="shared" si="9"/>
        <v>0.023608768971332208</v>
      </c>
      <c r="J44" s="57">
        <v>10</v>
      </c>
      <c r="K44" s="56">
        <f t="shared" si="10"/>
        <v>0.019646365422396856</v>
      </c>
      <c r="L44" s="57">
        <v>2</v>
      </c>
      <c r="M44" s="56">
        <f t="shared" si="11"/>
        <v>0.003795066413662239</v>
      </c>
      <c r="N44" s="28">
        <f t="shared" si="12"/>
        <v>41</v>
      </c>
      <c r="O44" s="23">
        <f t="shared" si="13"/>
        <v>0.014642857142857143</v>
      </c>
      <c r="Q44" s="85"/>
    </row>
    <row r="45" spans="1:17" ht="10.5">
      <c r="A45" s="51" t="s">
        <v>45</v>
      </c>
      <c r="B45" s="31"/>
      <c r="C45" s="31"/>
      <c r="D45" s="55">
        <v>7</v>
      </c>
      <c r="E45" s="56">
        <f t="shared" si="7"/>
        <v>0.012280701754385965</v>
      </c>
      <c r="F45" s="57">
        <v>3</v>
      </c>
      <c r="G45" s="56">
        <f t="shared" si="8"/>
        <v>0.004991680532445923</v>
      </c>
      <c r="H45" s="57">
        <v>8</v>
      </c>
      <c r="I45" s="56">
        <f t="shared" si="9"/>
        <v>0.013490725126475547</v>
      </c>
      <c r="J45" s="57">
        <v>4</v>
      </c>
      <c r="K45" s="56">
        <f t="shared" si="10"/>
        <v>0.007858546168958742</v>
      </c>
      <c r="L45" s="57">
        <v>2</v>
      </c>
      <c r="M45" s="56">
        <f t="shared" si="11"/>
        <v>0.003795066413662239</v>
      </c>
      <c r="N45" s="28">
        <f t="shared" si="12"/>
        <v>24</v>
      </c>
      <c r="O45" s="23">
        <f t="shared" si="13"/>
        <v>0.008571428571428572</v>
      </c>
      <c r="Q45" s="85"/>
    </row>
    <row r="46" spans="1:17" ht="10.5">
      <c r="A46" s="51" t="s">
        <v>46</v>
      </c>
      <c r="B46" s="31"/>
      <c r="C46" s="31"/>
      <c r="D46" s="55">
        <v>1</v>
      </c>
      <c r="E46" s="56">
        <f t="shared" si="7"/>
        <v>0.0017543859649122807</v>
      </c>
      <c r="F46" s="57">
        <v>1</v>
      </c>
      <c r="G46" s="56">
        <f t="shared" si="8"/>
        <v>0.0016638935108153079</v>
      </c>
      <c r="H46" s="57">
        <v>3</v>
      </c>
      <c r="I46" s="56">
        <f t="shared" si="9"/>
        <v>0.00505902192242833</v>
      </c>
      <c r="J46" s="57">
        <v>2</v>
      </c>
      <c r="K46" s="56">
        <f t="shared" si="10"/>
        <v>0.003929273084479371</v>
      </c>
      <c r="L46" s="57">
        <v>3</v>
      </c>
      <c r="M46" s="56">
        <f t="shared" si="11"/>
        <v>0.0056925996204933585</v>
      </c>
      <c r="N46" s="28">
        <f t="shared" si="12"/>
        <v>10</v>
      </c>
      <c r="O46" s="23">
        <f t="shared" si="13"/>
        <v>0.0035714285714285713</v>
      </c>
      <c r="Q46" s="85"/>
    </row>
    <row r="47" spans="1:17" ht="10.5">
      <c r="A47" s="51" t="s">
        <v>47</v>
      </c>
      <c r="B47" s="31"/>
      <c r="C47" s="31"/>
      <c r="D47" s="55">
        <v>9</v>
      </c>
      <c r="E47" s="56">
        <f t="shared" si="7"/>
        <v>0.015789473684210527</v>
      </c>
      <c r="F47" s="57">
        <v>11</v>
      </c>
      <c r="G47" s="56">
        <f t="shared" si="8"/>
        <v>0.018302828618968387</v>
      </c>
      <c r="H47" s="57">
        <v>14</v>
      </c>
      <c r="I47" s="56">
        <f t="shared" si="9"/>
        <v>0.023608768971332208</v>
      </c>
      <c r="J47" s="57">
        <v>7</v>
      </c>
      <c r="K47" s="56">
        <f t="shared" si="10"/>
        <v>0.0137524557956778</v>
      </c>
      <c r="L47" s="57">
        <v>0</v>
      </c>
      <c r="M47" s="56">
        <f t="shared" si="11"/>
        <v>0</v>
      </c>
      <c r="N47" s="28">
        <f t="shared" si="12"/>
        <v>41</v>
      </c>
      <c r="O47" s="23">
        <f t="shared" si="13"/>
        <v>0.014642857142857143</v>
      </c>
      <c r="Q47" s="85"/>
    </row>
    <row r="48" spans="1:17" ht="10.5">
      <c r="A48" s="51" t="s">
        <v>48</v>
      </c>
      <c r="B48" s="31"/>
      <c r="C48" s="31"/>
      <c r="D48" s="55">
        <v>7</v>
      </c>
      <c r="E48" s="56">
        <f t="shared" si="7"/>
        <v>0.012280701754385965</v>
      </c>
      <c r="F48" s="57">
        <v>5</v>
      </c>
      <c r="G48" s="56">
        <f t="shared" si="8"/>
        <v>0.008319467554076539</v>
      </c>
      <c r="H48" s="57">
        <v>0</v>
      </c>
      <c r="I48" s="56">
        <f t="shared" si="9"/>
        <v>0</v>
      </c>
      <c r="J48" s="57">
        <v>4</v>
      </c>
      <c r="K48" s="56">
        <f t="shared" si="10"/>
        <v>0.007858546168958742</v>
      </c>
      <c r="L48" s="57">
        <v>3</v>
      </c>
      <c r="M48" s="56">
        <f t="shared" si="11"/>
        <v>0.0056925996204933585</v>
      </c>
      <c r="N48" s="28">
        <f t="shared" si="12"/>
        <v>19</v>
      </c>
      <c r="O48" s="23">
        <f t="shared" si="13"/>
        <v>0.0067857142857142855</v>
      </c>
      <c r="Q48" s="85"/>
    </row>
    <row r="49" spans="1:17" ht="10.5">
      <c r="A49" s="51" t="s">
        <v>27</v>
      </c>
      <c r="B49" s="31"/>
      <c r="C49" s="31"/>
      <c r="D49" s="55">
        <v>9</v>
      </c>
      <c r="E49" s="56">
        <f t="shared" si="7"/>
        <v>0.015789473684210527</v>
      </c>
      <c r="F49" s="57">
        <v>0</v>
      </c>
      <c r="G49" s="56">
        <f t="shared" si="8"/>
        <v>0</v>
      </c>
      <c r="H49" s="57">
        <v>3</v>
      </c>
      <c r="I49" s="56">
        <f t="shared" si="9"/>
        <v>0.00505902192242833</v>
      </c>
      <c r="J49" s="57">
        <v>0</v>
      </c>
      <c r="K49" s="56">
        <f t="shared" si="10"/>
        <v>0</v>
      </c>
      <c r="L49" s="57">
        <v>0</v>
      </c>
      <c r="M49" s="56">
        <f t="shared" si="11"/>
        <v>0</v>
      </c>
      <c r="N49" s="28">
        <f t="shared" si="12"/>
        <v>12</v>
      </c>
      <c r="O49" s="23">
        <f t="shared" si="13"/>
        <v>0.004285714285714286</v>
      </c>
      <c r="Q49" s="85"/>
    </row>
    <row r="50" spans="1:17" ht="10.5">
      <c r="A50" s="51" t="s">
        <v>49</v>
      </c>
      <c r="B50" s="31"/>
      <c r="C50" s="31"/>
      <c r="D50" s="55">
        <v>11</v>
      </c>
      <c r="E50" s="56">
        <f t="shared" si="7"/>
        <v>0.01929824561403509</v>
      </c>
      <c r="F50" s="57">
        <v>17</v>
      </c>
      <c r="G50" s="56">
        <f t="shared" si="8"/>
        <v>0.028286189683860232</v>
      </c>
      <c r="H50" s="57">
        <v>22</v>
      </c>
      <c r="I50" s="56">
        <f t="shared" si="9"/>
        <v>0.03709949409780776</v>
      </c>
      <c r="J50" s="57">
        <v>27</v>
      </c>
      <c r="K50" s="56">
        <f t="shared" si="10"/>
        <v>0.05304518664047151</v>
      </c>
      <c r="L50" s="57">
        <v>3</v>
      </c>
      <c r="M50" s="56">
        <f t="shared" si="11"/>
        <v>0.0056925996204933585</v>
      </c>
      <c r="N50" s="28">
        <f t="shared" si="12"/>
        <v>80</v>
      </c>
      <c r="O50" s="23">
        <f t="shared" si="13"/>
        <v>0.02857142857142857</v>
      </c>
      <c r="Q50" s="85"/>
    </row>
    <row r="51" spans="1:17" ht="10.5">
      <c r="A51" s="51" t="s">
        <v>50</v>
      </c>
      <c r="B51" s="31"/>
      <c r="C51" s="31"/>
      <c r="D51" s="55">
        <v>8</v>
      </c>
      <c r="E51" s="56">
        <f t="shared" si="7"/>
        <v>0.014035087719298246</v>
      </c>
      <c r="F51" s="57">
        <v>0</v>
      </c>
      <c r="G51" s="56">
        <f t="shared" si="8"/>
        <v>0</v>
      </c>
      <c r="H51" s="57">
        <v>4</v>
      </c>
      <c r="I51" s="56">
        <f t="shared" si="9"/>
        <v>0.006745362563237774</v>
      </c>
      <c r="J51" s="57">
        <v>1</v>
      </c>
      <c r="K51" s="56">
        <f t="shared" si="10"/>
        <v>0.0019646365422396855</v>
      </c>
      <c r="L51" s="57">
        <v>1</v>
      </c>
      <c r="M51" s="56">
        <f t="shared" si="11"/>
        <v>0.0018975332068311196</v>
      </c>
      <c r="N51" s="28">
        <f>SUM(D51+F51+H51+J51+L51)</f>
        <v>14</v>
      </c>
      <c r="O51" s="23">
        <f t="shared" si="13"/>
        <v>0.005</v>
      </c>
      <c r="Q51" s="85"/>
    </row>
    <row r="52" spans="4:17" ht="10.5">
      <c r="D52" s="72">
        <f>SUM(D40:D51)</f>
        <v>79</v>
      </c>
      <c r="E52" s="72"/>
      <c r="F52" s="72">
        <f>SUM(F40:F51)</f>
        <v>76</v>
      </c>
      <c r="G52" s="72"/>
      <c r="H52" s="72">
        <f>SUM(H40:H51)</f>
        <v>89</v>
      </c>
      <c r="I52" s="72"/>
      <c r="J52" s="72">
        <f>SUM(J40:J51)</f>
        <v>79</v>
      </c>
      <c r="K52" s="72"/>
      <c r="L52" s="72">
        <f>SUM(L40:L51)</f>
        <v>36</v>
      </c>
      <c r="M52" s="26"/>
      <c r="N52" s="6">
        <f>SUM(N40:N51)</f>
        <v>359</v>
      </c>
      <c r="O52" s="4">
        <f t="shared" si="13"/>
        <v>0.12821428571428573</v>
      </c>
      <c r="Q52" s="85"/>
    </row>
    <row r="53" spans="4:14" ht="10.5"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6"/>
    </row>
    <row r="54" spans="1:15" ht="10.5">
      <c r="A54" s="50"/>
      <c r="B54" s="47"/>
      <c r="C54" s="47"/>
      <c r="D54" s="66" t="s">
        <v>6</v>
      </c>
      <c r="E54" s="67"/>
      <c r="F54" s="68" t="s">
        <v>7</v>
      </c>
      <c r="G54" s="67"/>
      <c r="H54" s="68" t="s">
        <v>8</v>
      </c>
      <c r="I54" s="67"/>
      <c r="J54" s="68" t="s">
        <v>9</v>
      </c>
      <c r="K54" s="67"/>
      <c r="L54" s="68" t="s">
        <v>10</v>
      </c>
      <c r="M54" s="67"/>
      <c r="N54" s="44" t="s">
        <v>5</v>
      </c>
      <c r="O54" s="37"/>
    </row>
    <row r="55" spans="1:15" ht="11.25" thickBot="1">
      <c r="A55" s="49" t="s">
        <v>18</v>
      </c>
      <c r="B55" s="49"/>
      <c r="C55" s="49"/>
      <c r="D55" s="69" t="s">
        <v>11</v>
      </c>
      <c r="E55" s="70" t="s">
        <v>12</v>
      </c>
      <c r="F55" s="71" t="s">
        <v>11</v>
      </c>
      <c r="G55" s="70" t="s">
        <v>12</v>
      </c>
      <c r="H55" s="71" t="s">
        <v>11</v>
      </c>
      <c r="I55" s="70" t="s">
        <v>12</v>
      </c>
      <c r="J55" s="71" t="s">
        <v>11</v>
      </c>
      <c r="K55" s="70" t="s">
        <v>12</v>
      </c>
      <c r="L55" s="71" t="s">
        <v>11</v>
      </c>
      <c r="M55" s="70" t="s">
        <v>12</v>
      </c>
      <c r="N55" s="45" t="s">
        <v>11</v>
      </c>
      <c r="O55" s="41" t="s">
        <v>12</v>
      </c>
    </row>
    <row r="56" spans="1:15" ht="10.5">
      <c r="A56" s="51" t="s">
        <v>31</v>
      </c>
      <c r="B56" s="30"/>
      <c r="C56" s="30"/>
      <c r="D56" s="52">
        <v>14</v>
      </c>
      <c r="E56" s="53">
        <f>D56/$D$17</f>
        <v>0.02456140350877193</v>
      </c>
      <c r="F56" s="54">
        <v>38</v>
      </c>
      <c r="G56" s="53">
        <f>F56/$F$17</f>
        <v>0.0632279534109817</v>
      </c>
      <c r="H56" s="54">
        <v>20</v>
      </c>
      <c r="I56" s="53">
        <f>H56/$H$17</f>
        <v>0.03372681281618887</v>
      </c>
      <c r="J56" s="54">
        <v>22</v>
      </c>
      <c r="K56" s="53">
        <f>J56/$J$17</f>
        <v>0.043222003929273084</v>
      </c>
      <c r="L56" s="54">
        <v>25</v>
      </c>
      <c r="M56" s="53">
        <f>L56/$L$17</f>
        <v>0.04743833017077799</v>
      </c>
      <c r="N56" s="27">
        <f>SUM(D56+F56+H56+J56+L56)</f>
        <v>119</v>
      </c>
      <c r="O56" s="22">
        <f>N56/$N$17</f>
        <v>0.0425</v>
      </c>
    </row>
    <row r="57" spans="1:15" ht="10.5">
      <c r="A57" s="51" t="s">
        <v>25</v>
      </c>
      <c r="B57" s="30"/>
      <c r="C57" s="30"/>
      <c r="D57" s="55">
        <v>8</v>
      </c>
      <c r="E57" s="56">
        <f aca="true" t="shared" si="14" ref="E57:E67">D57/$D$17</f>
        <v>0.014035087719298246</v>
      </c>
      <c r="F57" s="57">
        <v>18</v>
      </c>
      <c r="G57" s="56">
        <f aca="true" t="shared" si="15" ref="G57:G67">F57/$F$17</f>
        <v>0.029950083194675542</v>
      </c>
      <c r="H57" s="57">
        <v>7</v>
      </c>
      <c r="I57" s="56">
        <f aca="true" t="shared" si="16" ref="I57:I67">H57/$H$17</f>
        <v>0.011804384485666104</v>
      </c>
      <c r="J57" s="57">
        <v>10</v>
      </c>
      <c r="K57" s="56">
        <f aca="true" t="shared" si="17" ref="K57:K67">J57/$J$17</f>
        <v>0.019646365422396856</v>
      </c>
      <c r="L57" s="57">
        <v>14</v>
      </c>
      <c r="M57" s="56">
        <f aca="true" t="shared" si="18" ref="M57:M67">L57/$L$17</f>
        <v>0.026565464895635674</v>
      </c>
      <c r="N57" s="28">
        <f aca="true" t="shared" si="19" ref="N57:N67">SUM(D57+F57+H57+J57+L57)</f>
        <v>57</v>
      </c>
      <c r="O57" s="23">
        <f aca="true" t="shared" si="20" ref="O57:O68">N57/$N$17</f>
        <v>0.02035714285714286</v>
      </c>
    </row>
    <row r="58" spans="1:15" ht="10.5">
      <c r="A58" s="51" t="s">
        <v>29</v>
      </c>
      <c r="B58" s="30"/>
      <c r="C58" s="30"/>
      <c r="D58" s="55">
        <v>2</v>
      </c>
      <c r="E58" s="56">
        <f t="shared" si="14"/>
        <v>0.0035087719298245615</v>
      </c>
      <c r="F58" s="57">
        <v>7</v>
      </c>
      <c r="G58" s="56">
        <f t="shared" si="15"/>
        <v>0.011647254575707155</v>
      </c>
      <c r="H58" s="57">
        <v>4</v>
      </c>
      <c r="I58" s="56">
        <f t="shared" si="16"/>
        <v>0.006745362563237774</v>
      </c>
      <c r="J58" s="57">
        <v>2</v>
      </c>
      <c r="K58" s="56">
        <f t="shared" si="17"/>
        <v>0.003929273084479371</v>
      </c>
      <c r="L58" s="57">
        <v>2</v>
      </c>
      <c r="M58" s="56">
        <f t="shared" si="18"/>
        <v>0.003795066413662239</v>
      </c>
      <c r="N58" s="28">
        <f t="shared" si="19"/>
        <v>17</v>
      </c>
      <c r="O58" s="23">
        <f t="shared" si="20"/>
        <v>0.006071428571428571</v>
      </c>
    </row>
    <row r="59" spans="1:15" ht="10.5">
      <c r="A59" s="51" t="s">
        <v>51</v>
      </c>
      <c r="B59" s="31"/>
      <c r="C59" s="31"/>
      <c r="D59" s="55">
        <v>4</v>
      </c>
      <c r="E59" s="56">
        <f t="shared" si="14"/>
        <v>0.007017543859649123</v>
      </c>
      <c r="F59" s="57">
        <v>7</v>
      </c>
      <c r="G59" s="56">
        <f t="shared" si="15"/>
        <v>0.011647254575707155</v>
      </c>
      <c r="H59" s="57">
        <v>5</v>
      </c>
      <c r="I59" s="56">
        <f t="shared" si="16"/>
        <v>0.008431703204047217</v>
      </c>
      <c r="J59" s="57">
        <v>19</v>
      </c>
      <c r="K59" s="56">
        <f t="shared" si="17"/>
        <v>0.03732809430255403</v>
      </c>
      <c r="L59" s="57">
        <v>10</v>
      </c>
      <c r="M59" s="56">
        <f t="shared" si="18"/>
        <v>0.018975332068311195</v>
      </c>
      <c r="N59" s="28">
        <f t="shared" si="19"/>
        <v>45</v>
      </c>
      <c r="O59" s="23">
        <f t="shared" si="20"/>
        <v>0.01607142857142857</v>
      </c>
    </row>
    <row r="60" spans="1:15" ht="10.5">
      <c r="A60" s="51" t="s">
        <v>52</v>
      </c>
      <c r="B60" s="31"/>
      <c r="C60" s="31"/>
      <c r="D60" s="55">
        <v>3</v>
      </c>
      <c r="E60" s="56">
        <f t="shared" si="14"/>
        <v>0.005263157894736842</v>
      </c>
      <c r="F60" s="57">
        <v>1</v>
      </c>
      <c r="G60" s="56">
        <f t="shared" si="15"/>
        <v>0.0016638935108153079</v>
      </c>
      <c r="H60" s="57">
        <v>0</v>
      </c>
      <c r="I60" s="56">
        <f t="shared" si="16"/>
        <v>0</v>
      </c>
      <c r="J60" s="57">
        <v>6</v>
      </c>
      <c r="K60" s="56">
        <f t="shared" si="17"/>
        <v>0.011787819253438114</v>
      </c>
      <c r="L60" s="57">
        <v>7</v>
      </c>
      <c r="M60" s="56">
        <f t="shared" si="18"/>
        <v>0.013282732447817837</v>
      </c>
      <c r="N60" s="28">
        <f t="shared" si="19"/>
        <v>17</v>
      </c>
      <c r="O60" s="23">
        <f t="shared" si="20"/>
        <v>0.006071428571428571</v>
      </c>
    </row>
    <row r="61" spans="1:15" ht="10.5">
      <c r="A61" s="51" t="s">
        <v>53</v>
      </c>
      <c r="B61" s="31"/>
      <c r="C61" s="31"/>
      <c r="D61" s="55">
        <v>3</v>
      </c>
      <c r="E61" s="56">
        <f t="shared" si="14"/>
        <v>0.005263157894736842</v>
      </c>
      <c r="F61" s="57">
        <v>2</v>
      </c>
      <c r="G61" s="56">
        <f t="shared" si="15"/>
        <v>0.0033277870216306157</v>
      </c>
      <c r="H61" s="57">
        <v>2</v>
      </c>
      <c r="I61" s="56">
        <f t="shared" si="16"/>
        <v>0.003372681281618887</v>
      </c>
      <c r="J61" s="57">
        <v>2</v>
      </c>
      <c r="K61" s="56">
        <v>0.02</v>
      </c>
      <c r="L61" s="57">
        <v>0</v>
      </c>
      <c r="M61" s="56">
        <f t="shared" si="18"/>
        <v>0</v>
      </c>
      <c r="N61" s="28">
        <f t="shared" si="19"/>
        <v>9</v>
      </c>
      <c r="O61" s="23">
        <f t="shared" si="20"/>
        <v>0.0032142857142857142</v>
      </c>
    </row>
    <row r="62" spans="1:15" ht="10.5">
      <c r="A62" s="51" t="s">
        <v>54</v>
      </c>
      <c r="B62" s="31"/>
      <c r="C62" s="31"/>
      <c r="D62" s="55">
        <v>7</v>
      </c>
      <c r="E62" s="56">
        <f t="shared" si="14"/>
        <v>0.012280701754385965</v>
      </c>
      <c r="F62" s="57">
        <v>3</v>
      </c>
      <c r="G62" s="56">
        <f t="shared" si="15"/>
        <v>0.004991680532445923</v>
      </c>
      <c r="H62" s="57">
        <v>4</v>
      </c>
      <c r="I62" s="56">
        <f t="shared" si="16"/>
        <v>0.006745362563237774</v>
      </c>
      <c r="J62" s="57">
        <v>2</v>
      </c>
      <c r="K62" s="56">
        <v>0.02</v>
      </c>
      <c r="L62" s="57">
        <v>2</v>
      </c>
      <c r="M62" s="56">
        <f t="shared" si="18"/>
        <v>0.003795066413662239</v>
      </c>
      <c r="N62" s="28">
        <f t="shared" si="19"/>
        <v>18</v>
      </c>
      <c r="O62" s="23">
        <f t="shared" si="20"/>
        <v>0.0064285714285714285</v>
      </c>
    </row>
    <row r="63" spans="1:15" ht="10.5">
      <c r="A63" s="51" t="s">
        <v>55</v>
      </c>
      <c r="B63" s="31"/>
      <c r="C63" s="31"/>
      <c r="D63" s="55">
        <v>0</v>
      </c>
      <c r="E63" s="56">
        <f t="shared" si="14"/>
        <v>0</v>
      </c>
      <c r="F63" s="57">
        <v>0</v>
      </c>
      <c r="G63" s="56">
        <f t="shared" si="15"/>
        <v>0</v>
      </c>
      <c r="H63" s="57">
        <v>0</v>
      </c>
      <c r="I63" s="56">
        <f t="shared" si="16"/>
        <v>0</v>
      </c>
      <c r="J63" s="57">
        <v>2</v>
      </c>
      <c r="K63" s="56">
        <v>0.02</v>
      </c>
      <c r="L63" s="57">
        <v>14</v>
      </c>
      <c r="M63" s="56">
        <f t="shared" si="18"/>
        <v>0.026565464895635674</v>
      </c>
      <c r="N63" s="28">
        <f t="shared" si="19"/>
        <v>16</v>
      </c>
      <c r="O63" s="23">
        <f t="shared" si="20"/>
        <v>0.005714285714285714</v>
      </c>
    </row>
    <row r="64" spans="1:15" ht="10.5">
      <c r="A64" s="51" t="s">
        <v>56</v>
      </c>
      <c r="B64" s="31"/>
      <c r="C64" s="31"/>
      <c r="D64" s="55">
        <v>15</v>
      </c>
      <c r="E64" s="56">
        <f t="shared" si="14"/>
        <v>0.02631578947368421</v>
      </c>
      <c r="F64" s="57">
        <v>2</v>
      </c>
      <c r="G64" s="56">
        <f t="shared" si="15"/>
        <v>0.0033277870216306157</v>
      </c>
      <c r="H64" s="57">
        <v>6</v>
      </c>
      <c r="I64" s="56">
        <f t="shared" si="16"/>
        <v>0.01011804384485666</v>
      </c>
      <c r="J64" s="57">
        <v>2</v>
      </c>
      <c r="K64" s="56">
        <v>0</v>
      </c>
      <c r="L64" s="57">
        <v>1</v>
      </c>
      <c r="M64" s="56">
        <f t="shared" si="18"/>
        <v>0.0018975332068311196</v>
      </c>
      <c r="N64" s="28">
        <f t="shared" si="19"/>
        <v>26</v>
      </c>
      <c r="O64" s="23">
        <f t="shared" si="20"/>
        <v>0.009285714285714286</v>
      </c>
    </row>
    <row r="65" spans="1:15" ht="10.5">
      <c r="A65" s="51" t="s">
        <v>57</v>
      </c>
      <c r="B65" s="31"/>
      <c r="C65" s="31"/>
      <c r="D65" s="55">
        <v>2</v>
      </c>
      <c r="E65" s="56">
        <f t="shared" si="14"/>
        <v>0.0035087719298245615</v>
      </c>
      <c r="F65" s="57">
        <v>9</v>
      </c>
      <c r="G65" s="56">
        <f t="shared" si="15"/>
        <v>0.014975041597337771</v>
      </c>
      <c r="H65" s="57">
        <v>6</v>
      </c>
      <c r="I65" s="56">
        <f t="shared" si="16"/>
        <v>0.01011804384485666</v>
      </c>
      <c r="J65" s="57">
        <v>0</v>
      </c>
      <c r="K65" s="56">
        <f t="shared" si="17"/>
        <v>0</v>
      </c>
      <c r="L65" s="57">
        <v>3</v>
      </c>
      <c r="M65" s="56">
        <f t="shared" si="18"/>
        <v>0.0056925996204933585</v>
      </c>
      <c r="N65" s="28">
        <f t="shared" si="19"/>
        <v>20</v>
      </c>
      <c r="O65" s="23">
        <f t="shared" si="20"/>
        <v>0.007142857142857143</v>
      </c>
    </row>
    <row r="66" spans="1:15" ht="10.5">
      <c r="A66" s="51" t="s">
        <v>58</v>
      </c>
      <c r="B66" s="31"/>
      <c r="C66" s="31"/>
      <c r="D66" s="55">
        <v>0</v>
      </c>
      <c r="E66" s="56">
        <f t="shared" si="14"/>
        <v>0</v>
      </c>
      <c r="F66" s="57">
        <v>2</v>
      </c>
      <c r="G66" s="56">
        <f t="shared" si="15"/>
        <v>0.0033277870216306157</v>
      </c>
      <c r="H66" s="57">
        <v>0</v>
      </c>
      <c r="I66" s="56">
        <f t="shared" si="16"/>
        <v>0</v>
      </c>
      <c r="J66" s="57">
        <v>2</v>
      </c>
      <c r="K66" s="56">
        <f t="shared" si="17"/>
        <v>0.003929273084479371</v>
      </c>
      <c r="L66" s="57">
        <v>10</v>
      </c>
      <c r="M66" s="56">
        <f t="shared" si="18"/>
        <v>0.018975332068311195</v>
      </c>
      <c r="N66" s="28">
        <f t="shared" si="19"/>
        <v>14</v>
      </c>
      <c r="O66" s="23">
        <f t="shared" si="20"/>
        <v>0.005</v>
      </c>
    </row>
    <row r="67" spans="1:15" ht="10.5">
      <c r="A67" s="51" t="s">
        <v>59</v>
      </c>
      <c r="B67" s="31"/>
      <c r="C67" s="31"/>
      <c r="D67" s="55">
        <v>11</v>
      </c>
      <c r="E67" s="56">
        <f t="shared" si="14"/>
        <v>0.01929824561403509</v>
      </c>
      <c r="F67" s="57">
        <v>1</v>
      </c>
      <c r="G67" s="56">
        <f t="shared" si="15"/>
        <v>0.0016638935108153079</v>
      </c>
      <c r="H67" s="57">
        <v>0</v>
      </c>
      <c r="I67" s="56">
        <f t="shared" si="16"/>
        <v>0</v>
      </c>
      <c r="J67" s="57">
        <v>0</v>
      </c>
      <c r="K67" s="56">
        <f t="shared" si="17"/>
        <v>0</v>
      </c>
      <c r="L67" s="57">
        <v>0</v>
      </c>
      <c r="M67" s="56">
        <f t="shared" si="18"/>
        <v>0</v>
      </c>
      <c r="N67" s="28">
        <f t="shared" si="19"/>
        <v>12</v>
      </c>
      <c r="O67" s="23">
        <f t="shared" si="20"/>
        <v>0.004285714285714286</v>
      </c>
    </row>
    <row r="68" spans="4:15" ht="10.5">
      <c r="D68" s="3">
        <f>SUM(D56:D67)</f>
        <v>69</v>
      </c>
      <c r="F68" s="3">
        <f>SUM(F56:F67)</f>
        <v>90</v>
      </c>
      <c r="H68" s="3">
        <f>SUM(H56:H67)</f>
        <v>54</v>
      </c>
      <c r="J68" s="3">
        <f>SUM(J56:J67)</f>
        <v>69</v>
      </c>
      <c r="L68" s="3">
        <f>SUM(L56:L67)</f>
        <v>88</v>
      </c>
      <c r="N68" s="4">
        <f>SUM(N56:N67)</f>
        <v>370</v>
      </c>
      <c r="O68" s="4">
        <f t="shared" si="20"/>
        <v>0.13214285714285715</v>
      </c>
    </row>
    <row r="69" spans="1:15" ht="10.5">
      <c r="A69" s="50"/>
      <c r="B69" s="47"/>
      <c r="C69" s="47"/>
      <c r="D69" s="66" t="s">
        <v>6</v>
      </c>
      <c r="E69" s="67"/>
      <c r="F69" s="68" t="s">
        <v>7</v>
      </c>
      <c r="G69" s="67"/>
      <c r="H69" s="68" t="s">
        <v>8</v>
      </c>
      <c r="I69" s="67"/>
      <c r="J69" s="68" t="s">
        <v>9</v>
      </c>
      <c r="K69" s="67"/>
      <c r="L69" s="68" t="s">
        <v>10</v>
      </c>
      <c r="M69" s="67"/>
      <c r="N69" s="44" t="s">
        <v>5</v>
      </c>
      <c r="O69" s="37"/>
    </row>
    <row r="70" spans="1:15" ht="11.25" thickBot="1">
      <c r="A70" s="49" t="s">
        <v>18</v>
      </c>
      <c r="B70" s="49"/>
      <c r="C70" s="49"/>
      <c r="D70" s="69" t="s">
        <v>11</v>
      </c>
      <c r="E70" s="70" t="s">
        <v>12</v>
      </c>
      <c r="F70" s="71" t="s">
        <v>11</v>
      </c>
      <c r="G70" s="70" t="s">
        <v>12</v>
      </c>
      <c r="H70" s="71" t="s">
        <v>11</v>
      </c>
      <c r="I70" s="70" t="s">
        <v>12</v>
      </c>
      <c r="J70" s="71" t="s">
        <v>11</v>
      </c>
      <c r="K70" s="70" t="s">
        <v>12</v>
      </c>
      <c r="L70" s="71" t="s">
        <v>11</v>
      </c>
      <c r="M70" s="70" t="s">
        <v>12</v>
      </c>
      <c r="N70" s="45" t="s">
        <v>11</v>
      </c>
      <c r="O70" s="41" t="s">
        <v>12</v>
      </c>
    </row>
    <row r="71" spans="1:15" ht="10.5">
      <c r="A71" s="51" t="s">
        <v>60</v>
      </c>
      <c r="B71" s="30"/>
      <c r="C71" s="30"/>
      <c r="D71" s="52">
        <v>1</v>
      </c>
      <c r="E71" s="53">
        <f>D71/$D$17</f>
        <v>0.0017543859649122807</v>
      </c>
      <c r="F71" s="54">
        <v>9</v>
      </c>
      <c r="G71" s="53">
        <f>F71/$F$17</f>
        <v>0.014975041597337771</v>
      </c>
      <c r="H71" s="54">
        <v>9</v>
      </c>
      <c r="I71" s="53">
        <f>H71/$H$17</f>
        <v>0.01517706576728499</v>
      </c>
      <c r="J71" s="54">
        <v>2</v>
      </c>
      <c r="K71" s="53">
        <f>J71/$J$17</f>
        <v>0.003929273084479371</v>
      </c>
      <c r="L71" s="54">
        <v>3</v>
      </c>
      <c r="M71" s="53">
        <f>L71/$L$17</f>
        <v>0.0056925996204933585</v>
      </c>
      <c r="N71" s="27">
        <f>SUM(D71+F71+H71+J71+L71)</f>
        <v>24</v>
      </c>
      <c r="O71" s="22">
        <f>N71/$N$17</f>
        <v>0.008571428571428572</v>
      </c>
    </row>
    <row r="72" spans="1:15" ht="10.5">
      <c r="A72" s="51" t="s">
        <v>28</v>
      </c>
      <c r="B72" s="30"/>
      <c r="C72" s="30"/>
      <c r="D72" s="55">
        <v>7</v>
      </c>
      <c r="E72" s="56">
        <f aca="true" t="shared" si="21" ref="E72:E82">D72/$D$17</f>
        <v>0.012280701754385965</v>
      </c>
      <c r="F72" s="57">
        <v>15</v>
      </c>
      <c r="G72" s="56">
        <f aca="true" t="shared" si="22" ref="G72:G82">F72/$F$17</f>
        <v>0.024958402662229616</v>
      </c>
      <c r="H72" s="57">
        <v>2</v>
      </c>
      <c r="I72" s="56">
        <f aca="true" t="shared" si="23" ref="I72:I82">H72/$H$17</f>
        <v>0.003372681281618887</v>
      </c>
      <c r="J72" s="57">
        <v>3</v>
      </c>
      <c r="K72" s="56">
        <f aca="true" t="shared" si="24" ref="K72:K82">J72/$J$17</f>
        <v>0.005893909626719057</v>
      </c>
      <c r="L72" s="57">
        <v>6</v>
      </c>
      <c r="M72" s="56">
        <f aca="true" t="shared" si="25" ref="M72:M82">L72/$L$17</f>
        <v>0.011385199240986717</v>
      </c>
      <c r="N72" s="28">
        <f aca="true" t="shared" si="26" ref="N72:N82">SUM(D72+F72+H72+J72+L72)</f>
        <v>33</v>
      </c>
      <c r="O72" s="23">
        <f aca="true" t="shared" si="27" ref="O72:O83">N72/$N$17</f>
        <v>0.011785714285714287</v>
      </c>
    </row>
    <row r="73" spans="1:15" ht="10.5">
      <c r="A73" s="51" t="s">
        <v>61</v>
      </c>
      <c r="B73" s="30"/>
      <c r="C73" s="30"/>
      <c r="D73" s="55">
        <v>1</v>
      </c>
      <c r="E73" s="56">
        <f t="shared" si="21"/>
        <v>0.0017543859649122807</v>
      </c>
      <c r="F73" s="57">
        <v>2</v>
      </c>
      <c r="G73" s="56">
        <f t="shared" si="22"/>
        <v>0.0033277870216306157</v>
      </c>
      <c r="H73" s="57">
        <v>5</v>
      </c>
      <c r="I73" s="56">
        <f t="shared" si="23"/>
        <v>0.008431703204047217</v>
      </c>
      <c r="J73" s="57">
        <v>0</v>
      </c>
      <c r="K73" s="56">
        <f t="shared" si="24"/>
        <v>0</v>
      </c>
      <c r="L73" s="57">
        <v>0</v>
      </c>
      <c r="M73" s="56">
        <f t="shared" si="25"/>
        <v>0</v>
      </c>
      <c r="N73" s="28">
        <f t="shared" si="26"/>
        <v>8</v>
      </c>
      <c r="O73" s="23">
        <f t="shared" si="27"/>
        <v>0.002857142857142857</v>
      </c>
    </row>
    <row r="74" spans="1:15" ht="10.5">
      <c r="A74" s="51" t="s">
        <v>62</v>
      </c>
      <c r="B74" s="31"/>
      <c r="C74" s="31"/>
      <c r="D74" s="55">
        <v>13</v>
      </c>
      <c r="E74" s="56">
        <f t="shared" si="21"/>
        <v>0.02280701754385965</v>
      </c>
      <c r="F74" s="57">
        <v>25</v>
      </c>
      <c r="G74" s="56">
        <f t="shared" si="22"/>
        <v>0.04159733777038269</v>
      </c>
      <c r="H74" s="57">
        <v>7</v>
      </c>
      <c r="I74" s="56">
        <f t="shared" si="23"/>
        <v>0.011804384485666104</v>
      </c>
      <c r="J74" s="57">
        <v>12</v>
      </c>
      <c r="K74" s="56">
        <f t="shared" si="24"/>
        <v>0.023575638506876228</v>
      </c>
      <c r="L74" s="57">
        <v>12</v>
      </c>
      <c r="M74" s="56">
        <f t="shared" si="25"/>
        <v>0.022770398481973434</v>
      </c>
      <c r="N74" s="28">
        <f t="shared" si="26"/>
        <v>69</v>
      </c>
      <c r="O74" s="23">
        <f t="shared" si="27"/>
        <v>0.024642857142857143</v>
      </c>
    </row>
    <row r="75" spans="1:15" ht="10.5">
      <c r="A75" s="51" t="s">
        <v>63</v>
      </c>
      <c r="B75" s="31"/>
      <c r="C75" s="31"/>
      <c r="D75" s="55">
        <v>3</v>
      </c>
      <c r="E75" s="56">
        <f t="shared" si="21"/>
        <v>0.005263157894736842</v>
      </c>
      <c r="F75" s="57">
        <v>1</v>
      </c>
      <c r="G75" s="56">
        <f t="shared" si="22"/>
        <v>0.0016638935108153079</v>
      </c>
      <c r="H75" s="57">
        <v>1</v>
      </c>
      <c r="I75" s="56">
        <f t="shared" si="23"/>
        <v>0.0016863406408094434</v>
      </c>
      <c r="J75" s="57">
        <v>0</v>
      </c>
      <c r="K75" s="56">
        <f t="shared" si="24"/>
        <v>0</v>
      </c>
      <c r="L75" s="57">
        <v>0</v>
      </c>
      <c r="M75" s="56">
        <f t="shared" si="25"/>
        <v>0</v>
      </c>
      <c r="N75" s="28">
        <f t="shared" si="26"/>
        <v>5</v>
      </c>
      <c r="O75" s="23">
        <f t="shared" si="27"/>
        <v>0.0017857142857142857</v>
      </c>
    </row>
    <row r="76" spans="1:15" ht="10.5">
      <c r="A76" s="51" t="s">
        <v>64</v>
      </c>
      <c r="B76" s="31"/>
      <c r="C76" s="31"/>
      <c r="D76" s="55">
        <v>10</v>
      </c>
      <c r="E76" s="56">
        <f t="shared" si="21"/>
        <v>0.017543859649122806</v>
      </c>
      <c r="F76" s="57">
        <v>12</v>
      </c>
      <c r="G76" s="56">
        <f t="shared" si="22"/>
        <v>0.019966722129783693</v>
      </c>
      <c r="H76" s="57">
        <v>15</v>
      </c>
      <c r="I76" s="56">
        <f t="shared" si="23"/>
        <v>0.025295109612141653</v>
      </c>
      <c r="J76" s="57">
        <v>3</v>
      </c>
      <c r="K76" s="56">
        <f t="shared" si="24"/>
        <v>0.005893909626719057</v>
      </c>
      <c r="L76" s="57">
        <v>8</v>
      </c>
      <c r="M76" s="56">
        <f t="shared" si="25"/>
        <v>0.015180265654648957</v>
      </c>
      <c r="N76" s="28">
        <f t="shared" si="26"/>
        <v>48</v>
      </c>
      <c r="O76" s="23">
        <f t="shared" si="27"/>
        <v>0.017142857142857144</v>
      </c>
    </row>
    <row r="77" spans="1:15" ht="10.5">
      <c r="A77" s="51" t="s">
        <v>65</v>
      </c>
      <c r="B77" s="31"/>
      <c r="C77" s="31"/>
      <c r="D77" s="55">
        <v>2</v>
      </c>
      <c r="E77" s="56">
        <f t="shared" si="21"/>
        <v>0.0035087719298245615</v>
      </c>
      <c r="F77" s="57">
        <v>10</v>
      </c>
      <c r="G77" s="56">
        <f t="shared" si="22"/>
        <v>0.016638935108153077</v>
      </c>
      <c r="H77" s="57">
        <v>17</v>
      </c>
      <c r="I77" s="56">
        <f t="shared" si="23"/>
        <v>0.02866779089376054</v>
      </c>
      <c r="J77" s="57">
        <v>9</v>
      </c>
      <c r="K77" s="56">
        <f t="shared" si="24"/>
        <v>0.01768172888015717</v>
      </c>
      <c r="L77" s="57">
        <v>7</v>
      </c>
      <c r="M77" s="56">
        <f t="shared" si="25"/>
        <v>0.013282732447817837</v>
      </c>
      <c r="N77" s="28">
        <f t="shared" si="26"/>
        <v>45</v>
      </c>
      <c r="O77" s="23">
        <f t="shared" si="27"/>
        <v>0.01607142857142857</v>
      </c>
    </row>
    <row r="78" spans="1:15" ht="10.5">
      <c r="A78" s="51" t="s">
        <v>66</v>
      </c>
      <c r="B78" s="31"/>
      <c r="C78" s="31"/>
      <c r="D78" s="55">
        <v>2</v>
      </c>
      <c r="E78" s="56">
        <f t="shared" si="21"/>
        <v>0.0035087719298245615</v>
      </c>
      <c r="F78" s="57">
        <v>8</v>
      </c>
      <c r="G78" s="56">
        <f t="shared" si="22"/>
        <v>0.013311148086522463</v>
      </c>
      <c r="H78" s="57">
        <v>8</v>
      </c>
      <c r="I78" s="56">
        <f t="shared" si="23"/>
        <v>0.013490725126475547</v>
      </c>
      <c r="J78" s="57">
        <v>1</v>
      </c>
      <c r="K78" s="56">
        <f t="shared" si="24"/>
        <v>0.0019646365422396855</v>
      </c>
      <c r="L78" s="57">
        <v>1</v>
      </c>
      <c r="M78" s="56">
        <f t="shared" si="25"/>
        <v>0.0018975332068311196</v>
      </c>
      <c r="N78" s="28">
        <f t="shared" si="26"/>
        <v>20</v>
      </c>
      <c r="O78" s="23">
        <f t="shared" si="27"/>
        <v>0.007142857142857143</v>
      </c>
    </row>
    <row r="79" spans="1:15" ht="10.5">
      <c r="A79" s="51" t="s">
        <v>67</v>
      </c>
      <c r="B79" s="31"/>
      <c r="C79" s="31"/>
      <c r="D79" s="55">
        <v>5</v>
      </c>
      <c r="E79" s="56">
        <f t="shared" si="21"/>
        <v>0.008771929824561403</v>
      </c>
      <c r="F79" s="57">
        <v>14</v>
      </c>
      <c r="G79" s="56">
        <f t="shared" si="22"/>
        <v>0.02329450915141431</v>
      </c>
      <c r="H79" s="57">
        <v>7</v>
      </c>
      <c r="I79" s="56">
        <f t="shared" si="23"/>
        <v>0.011804384485666104</v>
      </c>
      <c r="J79" s="57">
        <v>3</v>
      </c>
      <c r="K79" s="56">
        <f t="shared" si="24"/>
        <v>0.005893909626719057</v>
      </c>
      <c r="L79" s="57">
        <v>1</v>
      </c>
      <c r="M79" s="56">
        <f t="shared" si="25"/>
        <v>0.0018975332068311196</v>
      </c>
      <c r="N79" s="28">
        <f t="shared" si="26"/>
        <v>30</v>
      </c>
      <c r="O79" s="23">
        <f t="shared" si="27"/>
        <v>0.010714285714285714</v>
      </c>
    </row>
    <row r="80" spans="1:15" ht="10.5">
      <c r="A80" s="51" t="s">
        <v>68</v>
      </c>
      <c r="B80" s="31"/>
      <c r="C80" s="31"/>
      <c r="D80" s="55">
        <v>2</v>
      </c>
      <c r="E80" s="56">
        <f t="shared" si="21"/>
        <v>0.0035087719298245615</v>
      </c>
      <c r="F80" s="57">
        <v>5</v>
      </c>
      <c r="G80" s="56">
        <f t="shared" si="22"/>
        <v>0.008319467554076539</v>
      </c>
      <c r="H80" s="57">
        <v>4</v>
      </c>
      <c r="I80" s="56">
        <f t="shared" si="23"/>
        <v>0.006745362563237774</v>
      </c>
      <c r="J80" s="57">
        <v>1</v>
      </c>
      <c r="K80" s="56">
        <f t="shared" si="24"/>
        <v>0.0019646365422396855</v>
      </c>
      <c r="L80" s="57">
        <v>0</v>
      </c>
      <c r="M80" s="56">
        <f t="shared" si="25"/>
        <v>0</v>
      </c>
      <c r="N80" s="28">
        <f t="shared" si="26"/>
        <v>12</v>
      </c>
      <c r="O80" s="23">
        <f t="shared" si="27"/>
        <v>0.004285714285714286</v>
      </c>
    </row>
    <row r="81" spans="1:15" ht="10.5">
      <c r="A81" s="51" t="s">
        <v>69</v>
      </c>
      <c r="B81" s="31"/>
      <c r="C81" s="31"/>
      <c r="D81" s="55">
        <v>8</v>
      </c>
      <c r="E81" s="56">
        <f t="shared" si="21"/>
        <v>0.014035087719298246</v>
      </c>
      <c r="F81" s="57">
        <v>15</v>
      </c>
      <c r="G81" s="56">
        <f t="shared" si="22"/>
        <v>0.024958402662229616</v>
      </c>
      <c r="H81" s="57">
        <v>12</v>
      </c>
      <c r="I81" s="56">
        <f t="shared" si="23"/>
        <v>0.02023608768971332</v>
      </c>
      <c r="J81" s="57">
        <v>10</v>
      </c>
      <c r="K81" s="56">
        <f t="shared" si="24"/>
        <v>0.019646365422396856</v>
      </c>
      <c r="L81" s="57">
        <v>7</v>
      </c>
      <c r="M81" s="56">
        <f t="shared" si="25"/>
        <v>0.013282732447817837</v>
      </c>
      <c r="N81" s="28">
        <f t="shared" si="26"/>
        <v>52</v>
      </c>
      <c r="O81" s="23">
        <f t="shared" si="27"/>
        <v>0.018571428571428572</v>
      </c>
    </row>
    <row r="82" spans="1:15" ht="10.5">
      <c r="A82" s="51" t="s">
        <v>70</v>
      </c>
      <c r="B82" s="31"/>
      <c r="C82" s="31"/>
      <c r="D82" s="55">
        <v>12</v>
      </c>
      <c r="E82" s="56">
        <f t="shared" si="21"/>
        <v>0.021052631578947368</v>
      </c>
      <c r="F82" s="57">
        <v>9</v>
      </c>
      <c r="G82" s="56">
        <f t="shared" si="22"/>
        <v>0.014975041597337771</v>
      </c>
      <c r="H82" s="57">
        <v>11</v>
      </c>
      <c r="I82" s="56">
        <f t="shared" si="23"/>
        <v>0.01854974704890388</v>
      </c>
      <c r="J82" s="57">
        <v>1</v>
      </c>
      <c r="K82" s="56">
        <f t="shared" si="24"/>
        <v>0.0019646365422396855</v>
      </c>
      <c r="L82" s="57">
        <v>3</v>
      </c>
      <c r="M82" s="56">
        <f t="shared" si="25"/>
        <v>0.0056925996204933585</v>
      </c>
      <c r="N82" s="28">
        <f t="shared" si="26"/>
        <v>36</v>
      </c>
      <c r="O82" s="23">
        <f t="shared" si="27"/>
        <v>0.012857142857142857</v>
      </c>
    </row>
    <row r="83" spans="4:15" ht="10.5">
      <c r="D83" s="3">
        <f>SUM(D71:D82)</f>
        <v>66</v>
      </c>
      <c r="F83" s="3">
        <f>SUM(F71:F82)</f>
        <v>125</v>
      </c>
      <c r="H83" s="3">
        <f>SUM(H71:H82)</f>
        <v>98</v>
      </c>
      <c r="J83" s="3">
        <f>SUM(J71:J82)</f>
        <v>45</v>
      </c>
      <c r="L83" s="3">
        <f>SUM(L71:L82)</f>
        <v>48</v>
      </c>
      <c r="N83" s="4">
        <f>SUM(N71:N82)</f>
        <v>382</v>
      </c>
      <c r="O83" s="4">
        <f t="shared" si="27"/>
        <v>0.13642857142857143</v>
      </c>
    </row>
  </sheetData>
  <sheetProtection/>
  <mergeCells count="26">
    <mergeCell ref="Q16:Q52"/>
    <mergeCell ref="L5:M5"/>
    <mergeCell ref="N5:O5"/>
    <mergeCell ref="L6:M6"/>
    <mergeCell ref="L7:M7"/>
    <mergeCell ref="H6:I6"/>
    <mergeCell ref="H7:I7"/>
    <mergeCell ref="H5:I5"/>
    <mergeCell ref="J5:K5"/>
    <mergeCell ref="F5:G5"/>
    <mergeCell ref="D8:E8"/>
    <mergeCell ref="F6:G6"/>
    <mergeCell ref="F7:G7"/>
    <mergeCell ref="F8:G8"/>
    <mergeCell ref="D6:E6"/>
    <mergeCell ref="D7:E7"/>
    <mergeCell ref="A5:C5"/>
    <mergeCell ref="L8:M8"/>
    <mergeCell ref="N6:O6"/>
    <mergeCell ref="N7:O7"/>
    <mergeCell ref="N8:O8"/>
    <mergeCell ref="H8:I8"/>
    <mergeCell ref="J6:K6"/>
    <mergeCell ref="J7:K7"/>
    <mergeCell ref="J8:K8"/>
    <mergeCell ref="D5:E5"/>
  </mergeCells>
  <printOptions horizont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8" r:id="rId2"/>
  <headerFooter scaleWithDoc="0" alignWithMargins="0">
    <oddFooter>&amp;L&amp;D - &amp;T&amp;RA cura dell'Ufficio Elettorale Comunale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</dc:creator>
  <cp:keywords/>
  <dc:description/>
  <cp:lastModifiedBy>edda.vaiani</cp:lastModifiedBy>
  <cp:lastPrinted>2024-06-11T05:30:02Z</cp:lastPrinted>
  <dcterms:created xsi:type="dcterms:W3CDTF">2004-04-27T08:26:43Z</dcterms:created>
  <dcterms:modified xsi:type="dcterms:W3CDTF">2024-06-11T05:30:06Z</dcterms:modified>
  <cp:category/>
  <cp:version/>
  <cp:contentType/>
  <cp:contentStatus/>
</cp:coreProperties>
</file>